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3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<sst xmlns="http://schemas.openxmlformats.org/spreadsheetml/2006/main" count="375" uniqueCount="125">
  <si>
    <t>№</t>
  </si>
  <si>
    <t>Наименование</t>
  </si>
  <si>
    <t>Мярка</t>
  </si>
  <si>
    <t>К-во</t>
  </si>
  <si>
    <t>Цена</t>
  </si>
  <si>
    <t>СТОЙНОСТ</t>
  </si>
  <si>
    <t>м3</t>
  </si>
  <si>
    <t>м2</t>
  </si>
  <si>
    <t>кг</t>
  </si>
  <si>
    <t>бр.</t>
  </si>
  <si>
    <t>ДОСТАВКА  НА ВИЗИРНА МАРКА</t>
  </si>
  <si>
    <t>ВИЗИРНО НИВЕЛАЧНА ТОЧКА ПО СТЕНАТА (ВНТ)</t>
  </si>
  <si>
    <t>НИВЕЛАЧЕН РЕПЕР ЗА СКАЛНА ОСНОВА</t>
  </si>
  <si>
    <t>ДОСТАВКА  И МОНТАЖ НА ЦЕНТРИРАЩО УСТРОЙСТВО-3,69 кг.(труд по СЕК 14.112)</t>
  </si>
  <si>
    <t>ВИЗИРЕН СТЪЛБ ЗА СКАЛНА ОСНОВА</t>
  </si>
  <si>
    <t>м</t>
  </si>
  <si>
    <t>ДОСТАВКА НА МУФИ PVC 63</t>
  </si>
  <si>
    <t>ДОСТАВКА НА PVC ТРЪБИ Ф63х4.7 мм</t>
  </si>
  <si>
    <t>ПИЕЗОМЕТРИ-16 БР., ОБЩА ДЪЛЖИНА-508,60 М.</t>
  </si>
  <si>
    <t>ВИЗИРНО НИВЕЛАЧНА ТОЧКА ПО СТЕНАТА (ВНТ)-ЗАСКАЛЕН УЧАСТЪК</t>
  </si>
  <si>
    <t>ПИЕЗОМЕТРИ-6 БР., ОБЩА ДЪЛЖИНА-164 М.</t>
  </si>
  <si>
    <t>ПИЕЗОМЕТРИ-ЗАСКАЛЕН УЧАСТЪК-3 БР., ОБЩА ДЪЛЖИНА-82 М.</t>
  </si>
  <si>
    <t xml:space="preserve">I. СТЕНА ''ЗЛАТИШКО КАЛЕ'' </t>
  </si>
  <si>
    <t>1. ВИЗИРНО НИВЕЛАЧНА ТОЧКА ПО СТЕНАТА (ВНТ)</t>
  </si>
  <si>
    <t>2. НИВЕЛАЧЕН РЕПЕР ЗА СКАЛНА ОСНОВА</t>
  </si>
  <si>
    <t>ЗА 15 БР. НИВЕЛАЧЕН РЕПЕР</t>
  </si>
  <si>
    <t>3. ВИЗИРЕН СТЪЛБ ЗА СКАЛНА ОСНОВА</t>
  </si>
  <si>
    <t>4. ПИЕЗОМЕТРИ-16 БР., ОБЩА ДЪЛЖИНА-508,60 М.</t>
  </si>
  <si>
    <t>ВСИЧКО СТЕНА ''ЗЛАТИШКО КАЛЕ''</t>
  </si>
  <si>
    <t xml:space="preserve">II. СТЕНА ''ЖЕКОВ ВИР'' </t>
  </si>
  <si>
    <t>ЗА 18 БР. ВНТ</t>
  </si>
  <si>
    <t>2. ВИЗИРНО НИВЕЛАЧНА ТОЧКА ПО СТЕНАТА (ВНТ)-ЗАСКАЛЕН УЧАСТЪК</t>
  </si>
  <si>
    <t>ЗА 8 БР. ВНТ</t>
  </si>
  <si>
    <t>3. НИВЕЛАЧЕН РЕПЕР ЗА СКАЛНА ОСНОВА</t>
  </si>
  <si>
    <t>ЗА 9 БР. НИВЕЛАЧЕН РЕПЕР</t>
  </si>
  <si>
    <t>4. ВИЗИРЕН СТЪЛБ ЗА СКАЛНА ОСНОВА</t>
  </si>
  <si>
    <t>ЗА 4 БР. ВЕЗИРЕН СТЪЛБ</t>
  </si>
  <si>
    <t>5. ПИЕЗОМЕТРИ-6 БР., ОБЩА ДЪЛЖИНА-164 М.</t>
  </si>
  <si>
    <t>6. ПИЕЗОМЕТРИ-ЗАСКАЛЕН УЧАСТЪК-3 БР., ОБЩА ДЪЛЖИНА-82 М.</t>
  </si>
  <si>
    <t>ВСИЧКО СТЕНА ''ЖЕКОВ ВИР''</t>
  </si>
  <si>
    <t>ЗА 14 БР. ВНТ</t>
  </si>
  <si>
    <t>ЗА 6 БР. ВИЗИРЕН СТЪЛБ</t>
  </si>
  <si>
    <t>Образец</t>
  </si>
  <si>
    <t xml:space="preserve">    Приложение № 13А</t>
  </si>
  <si>
    <t>А. КОНТРОЛНО-ИЗМЕРВАТЕЛНА СИСТЕМА</t>
  </si>
  <si>
    <t>Б. ГОДИШЕН КОНТРОЛ</t>
  </si>
  <si>
    <t>ОГЛЕД И ОЦЕНКА НА СЪСТОЯНИЕТО НА ОБЕКТА-2 ПЪТИ/ГОД.</t>
  </si>
  <si>
    <t>НУЛЕВО ИЗМЕРВАНЕ НА "КИС", СТЕНА "ЖЕКОВ ВИР"</t>
  </si>
  <si>
    <t>НУЛЕВО ИЗМЕРВАНЕ НА "КИС", СТЕНА "ЗЛАТИШКО КАЛЕ"</t>
  </si>
  <si>
    <t>ИЗМЕРВАНЕ НА ХОРИЗОНТАЛНИ И ВЕРТИКАЛНИ ДЕФОРМАЦИИ СТЕНА "ЗЛАТИШКО КАЛЕ"-2 ПЪТИ/ГОД.</t>
  </si>
  <si>
    <t>НАБЛЮДЕНИЯ НА ПИЕЗОМЕТРИЧНАТА ПОВЪРХНОСТ-2 ПЪТИ/ГОД.</t>
  </si>
  <si>
    <t>ВЗЕМАНЕ НА ВОДНИ ПРОБИ-2 ПЪТИ/ГОД. ЗА ДВЕТЕ СТЕНИ</t>
  </si>
  <si>
    <t>АНАЛИЗ НА ВОДНИ ПРОБИ-2 ПЪТИ/ГОД. ЗА ДВЕТЕ СТЕНИ</t>
  </si>
  <si>
    <t>ГОДИШЕН ДОКЛАД ЗА ИЗВЪРШЕНИ НАБЛЮДЕНИЯ</t>
  </si>
  <si>
    <t>1.1.</t>
  </si>
  <si>
    <t>1.2.</t>
  </si>
  <si>
    <t>1.3.</t>
  </si>
  <si>
    <t>ПОЧИСТВАНЕ НА КАНАЛИ СТЕНА "ЗЛАТИШКО КАЛЕ" ОБЕМ ЗА ЕДНА ГОДИНА-426 М3</t>
  </si>
  <si>
    <t>2.</t>
  </si>
  <si>
    <t>3.</t>
  </si>
  <si>
    <t>4.</t>
  </si>
  <si>
    <t>4.1.</t>
  </si>
  <si>
    <t>4.2.</t>
  </si>
  <si>
    <t>4.3.</t>
  </si>
  <si>
    <t>ПЪРВА ГОДИНА</t>
  </si>
  <si>
    <t>ВТОРА ГОДИНА</t>
  </si>
  <si>
    <t>ТРЕТА ГОДИНА</t>
  </si>
  <si>
    <t>5.</t>
  </si>
  <si>
    <t>5.1.</t>
  </si>
  <si>
    <t>5.2.</t>
  </si>
  <si>
    <t>5.3.</t>
  </si>
  <si>
    <t>6.</t>
  </si>
  <si>
    <t>6.1.</t>
  </si>
  <si>
    <t>6.2.</t>
  </si>
  <si>
    <t>6.3.</t>
  </si>
  <si>
    <t>7.</t>
  </si>
  <si>
    <t>7.1.</t>
  </si>
  <si>
    <t>7.2.</t>
  </si>
  <si>
    <t>7.3.</t>
  </si>
  <si>
    <t>8.</t>
  </si>
  <si>
    <t>8.1.</t>
  </si>
  <si>
    <t>8.2.</t>
  </si>
  <si>
    <t>8.3.</t>
  </si>
  <si>
    <t>ПОЧИСТВАНЕ НА КАНАЛИ СТЕНА "ЖЕКОВ ВИР" ОБЕМ ЗА ЕДНА ГОДИНА-364 М3</t>
  </si>
  <si>
    <t>9.</t>
  </si>
  <si>
    <t>10.</t>
  </si>
  <si>
    <t>11.</t>
  </si>
  <si>
    <t>ОБЩО ПО Т.А  /КОНТРОЛНО-ИЗМЕРВАТЕЛНА СИСТЕМА/</t>
  </si>
  <si>
    <t>ОБЩО ПО Т.Б /ГОДИШЕН КОНТРОЛ/:</t>
  </si>
  <si>
    <t>ОБЩО Т.1:</t>
  </si>
  <si>
    <t>ОБЩО Т.4:</t>
  </si>
  <si>
    <t>ОБЩО Т.5:</t>
  </si>
  <si>
    <t>ОБЩО Т.6:</t>
  </si>
  <si>
    <t>ОБЩО Т.7:</t>
  </si>
  <si>
    <t>ОБЩО Т.8:</t>
  </si>
  <si>
    <t>ОБЩО Т.10:</t>
  </si>
  <si>
    <t>ОБЩО Т.11:</t>
  </si>
  <si>
    <t>/в лева/</t>
  </si>
  <si>
    <r>
      <t xml:space="preserve">      </t>
    </r>
    <r>
      <rPr>
        <b/>
        <sz val="12"/>
        <color indexed="8"/>
        <rFont val="Arial"/>
        <family val="2"/>
      </rPr>
      <t>Количествено - стойностна сметка към работен проект</t>
    </r>
  </si>
  <si>
    <t xml:space="preserve">                "Мониторинг  на хвостохранилище "Медет" </t>
  </si>
  <si>
    <t>ОБЩА СТОЙНОСТ ЗА ОБЕКТА БЕЗ ДДС /Т.А+Т.Б/:</t>
  </si>
  <si>
    <t>ИЗКОП НА ЯМИ 0.3-2М2 И ДЪЛБОЧИНА ДО 2М РЪЧНО В ЗЕМНИ ПОЧВИ</t>
  </si>
  <si>
    <t>КОФРАЖ ЗА КОЛОНИ, ЧАШКИ НА КОЛОНИ И ПОДОБНИ</t>
  </si>
  <si>
    <t>ИЗРАБОТКА И МОНТАЖ НА АРМИРОВКА-ОБ. И СР.СЛОЖНОСТ Ф 6-12ММ, А1 И А2</t>
  </si>
  <si>
    <t xml:space="preserve">РЪЧНО ПРИГОТВЯНЕ НА БЕТОН В20 - ОБЕМ ДО ДО 1 М3 </t>
  </si>
  <si>
    <t>РЪЧНО ПРЕНАСЯНЕ НА БЕТОН НА 50 М.</t>
  </si>
  <si>
    <t>РЪЧНО ПОЛАГАНЕ НА БЕТОН-ДО 1 М3(без стойността на бетона)</t>
  </si>
  <si>
    <t>ЗАСИПВАНЕ ТЕСНИ ИЗКОПИ БЕЗ ТРАМБОВАНЕ</t>
  </si>
  <si>
    <t>УПЛЪТНЯВАНЕ ЗЕМНИ ПОЧВИ С РЪЧНА ТРАМБОВКА НА ПЛАСТОВЕ ОТ 10СМ</t>
  </si>
  <si>
    <t>ДОСТАВКА  И МОНТАЖ НА ВИЗИРНО НИВЕЛАЧЕН БОЛТ-2,5 кг.</t>
  </si>
  <si>
    <t>ИЗКОПИ С  ШИР. 0,6-1,2 М И ДЪЛБ.ДО 2 М В СКАЛНИ ПОЧВИ С КЪРТАЧ</t>
  </si>
  <si>
    <t>СОНДАЖЕН ОТВОР Ф132</t>
  </si>
  <si>
    <t xml:space="preserve">ДОСТАВКА И МОНТАЖ НА ОБСАДНА ТРЪБА PVC Ф 63х4,7 мм </t>
  </si>
  <si>
    <t>ЗАПЪЛВАНЕ С ФИЛЦ НА ПРОСТРАНСТВОТО М/У ТРЪБАТА И СОНДАЖА</t>
  </si>
  <si>
    <t>НАПРАВА НА ОТВОРИ Ф8 ММ В ТРЪБИ</t>
  </si>
  <si>
    <t>ПОЛАГАНЕ НА ГЕОТЕКСТИЛ ОКОЛО ТРЪБАТА-0,18 М2</t>
  </si>
  <si>
    <t>ПОЛАГАНЕ НА ПОЛИЕТИЛЕН ОКОЛО ТРЪБАТА-0,36 М2</t>
  </si>
  <si>
    <t xml:space="preserve">ОБВЪРЗВАНЕ С ПОЦИНКОВАНА ТЕЛ, 1бр.=4 м.-0,37чч : 4м. </t>
  </si>
  <si>
    <t>ДОСТАВКА И МОНТАЖ НА ОБСАДНА ТРЪБА Ф108</t>
  </si>
  <si>
    <t>Н-ВА МЕТАЛНА КАПАЧКА НА ПИЕЗОМЕТЪР</t>
  </si>
  <si>
    <t>ДОСТАВКА  И МОНТАЖ НА ЦЕНТРИРАЩО УСТРОЙСТВО-3,69 кг.</t>
  </si>
  <si>
    <t xml:space="preserve">СОНДАЖЕН ОТВОР Ф132 </t>
  </si>
  <si>
    <t>РЪЧНО ПРИГОТВЯНЕ НА БЕТОН В20 - ОБЕМ ДО ДО 1 М3</t>
  </si>
  <si>
    <t>ИЗМЕРВАНЕ НА ХОРИЗОНТАЛНИ И ВЕРТИКАЛНИ ДЕФОРМАЦИИ СТЕНА "ЖЕКОВ ВИР"- 4 ПЪТИ/ГОД.</t>
  </si>
  <si>
    <t>НАПРАВА НА МЕТАЛНА КАПАЧКА НА ПИЕЗОМЕТЪР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</si>
</sst>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,&quot;лв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FF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 quotePrefix="1">
      <alignment/>
    </xf>
    <xf numFmtId="0" fontId="0" fillId="0" borderId="10" xfId="0" applyBorder="1" applyAlignment="1" quotePrefix="1">
      <alignment wrapText="1"/>
    </xf>
    <xf numFmtId="0" fontId="0" fillId="0" borderId="10" xfId="0" applyBorder="1" applyAlignment="1" quotePrefix="1">
      <alignment horizontal="center"/>
    </xf>
    <xf numFmtId="0" fontId="3" fillId="33" borderId="10" xfId="0" applyFont="1" applyFill="1" applyBorder="1" applyAlignment="1" quotePrefix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 quotePrefix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10" xfId="0" applyBorder="1" applyAlignment="1" quotePrefix="1">
      <alignment/>
    </xf>
    <xf numFmtId="0" fontId="1" fillId="0" borderId="10" xfId="0" applyFont="1" applyBorder="1" applyAlignment="1" quotePrefix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3" fillId="33" borderId="15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56" applyFont="1">
      <alignment/>
      <protection/>
    </xf>
    <xf numFmtId="0" fontId="0" fillId="0" borderId="0" xfId="56" applyFont="1" applyAlignment="1">
      <alignment horizontal="center"/>
      <protection/>
    </xf>
    <xf numFmtId="0" fontId="7" fillId="0" borderId="0" xfId="56" applyFont="1" applyFill="1">
      <alignment/>
      <protection/>
    </xf>
    <xf numFmtId="43" fontId="0" fillId="0" borderId="0" xfId="44" applyNumberFormat="1" applyFont="1" applyAlignment="1">
      <alignment/>
    </xf>
    <xf numFmtId="0" fontId="44" fillId="0" borderId="0" xfId="0" applyFont="1" applyAlignment="1">
      <alignment horizontal="left" readingOrder="1"/>
    </xf>
    <xf numFmtId="0" fontId="2" fillId="0" borderId="0" xfId="56" applyFont="1" applyAlignment="1">
      <alignment horizontal="left"/>
      <protection/>
    </xf>
    <xf numFmtId="0" fontId="6" fillId="0" borderId="0" xfId="56">
      <alignment/>
      <protection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35" borderId="10" xfId="0" applyFont="1" applyFill="1" applyBorder="1" applyAlignment="1" quotePrefix="1">
      <alignment horizontal="right"/>
    </xf>
    <xf numFmtId="0" fontId="0" fillId="36" borderId="14" xfId="0" applyFill="1" applyBorder="1" applyAlignment="1">
      <alignment horizontal="center"/>
    </xf>
    <xf numFmtId="0" fontId="2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2" fillId="36" borderId="15" xfId="0" applyFont="1" applyFill="1" applyBorder="1" applyAlignment="1">
      <alignment/>
    </xf>
    <xf numFmtId="0" fontId="0" fillId="36" borderId="0" xfId="0" applyFill="1" applyAlignment="1">
      <alignment/>
    </xf>
    <xf numFmtId="172" fontId="2" fillId="0" borderId="10" xfId="56" applyNumberFormat="1" applyFont="1" applyFill="1" applyBorder="1" applyAlignment="1">
      <alignment horizontal="center" vertical="center" wrapText="1"/>
      <protection/>
    </xf>
    <xf numFmtId="0" fontId="0" fillId="36" borderId="14" xfId="0" applyFont="1" applyFill="1" applyBorder="1" applyAlignment="1">
      <alignment horizontal="center"/>
    </xf>
    <xf numFmtId="16" fontId="0" fillId="36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1" fillId="0" borderId="11" xfId="0" applyFont="1" applyBorder="1" applyAlignment="1" quotePrefix="1">
      <alignment wrapText="1"/>
    </xf>
    <xf numFmtId="0" fontId="1" fillId="36" borderId="14" xfId="0" applyFont="1" applyFill="1" applyBorder="1" applyAlignment="1">
      <alignment horizontal="center"/>
    </xf>
    <xf numFmtId="0" fontId="0" fillId="37" borderId="14" xfId="0" applyFill="1" applyBorder="1" applyAlignment="1">
      <alignment horizontal="center"/>
    </xf>
    <xf numFmtId="172" fontId="2" fillId="37" borderId="10" xfId="56" applyNumberFormat="1" applyFont="1" applyFill="1" applyBorder="1" applyAlignment="1">
      <alignment horizontal="center" vertical="center" wrapText="1"/>
      <protection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2" fillId="37" borderId="15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1" fillId="37" borderId="11" xfId="0" applyFont="1" applyFill="1" applyBorder="1" applyAlignment="1">
      <alignment wrapText="1"/>
    </xf>
    <xf numFmtId="0" fontId="0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1" xfId="0" applyFont="1" applyFill="1" applyBorder="1" applyAlignment="1">
      <alignment horizontal="right" wrapText="1"/>
    </xf>
    <xf numFmtId="0" fontId="1" fillId="35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1" fillId="38" borderId="14" xfId="0" applyFont="1" applyFill="1" applyBorder="1" applyAlignment="1">
      <alignment horizontal="center"/>
    </xf>
    <xf numFmtId="0" fontId="1" fillId="38" borderId="10" xfId="0" applyFont="1" applyFill="1" applyBorder="1" applyAlignment="1">
      <alignment wrapText="1"/>
    </xf>
    <xf numFmtId="0" fontId="1" fillId="38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7" fillId="0" borderId="0" xfId="56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0" fillId="0" borderId="10" xfId="0" applyFill="1" applyBorder="1" applyAlignment="1" quotePrefix="1">
      <alignment wrapText="1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 quotePrefix="1">
      <alignment horizontal="center"/>
    </xf>
    <xf numFmtId="0" fontId="0" fillId="0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3"/>
  <sheetViews>
    <sheetView tabSelected="1" zoomScalePageLayoutView="0" workbookViewId="0" topLeftCell="A205">
      <selection activeCell="C227" sqref="C227"/>
    </sheetView>
  </sheetViews>
  <sheetFormatPr defaultColWidth="9.140625" defaultRowHeight="12.75"/>
  <cols>
    <col min="1" max="1" width="4.140625" style="1" customWidth="1"/>
    <col min="2" max="2" width="36.7109375" style="0" customWidth="1"/>
    <col min="3" max="4" width="9.140625" style="1" customWidth="1"/>
    <col min="6" max="6" width="12.57421875" style="0" customWidth="1"/>
  </cols>
  <sheetData>
    <row r="1" spans="1:5" ht="12.75">
      <c r="A1" s="38"/>
      <c r="B1" s="38"/>
      <c r="D1" s="93" t="s">
        <v>42</v>
      </c>
      <c r="E1" s="40" t="s">
        <v>43</v>
      </c>
    </row>
    <row r="2" spans="1:7" ht="12.75">
      <c r="A2" s="38"/>
      <c r="B2" s="39"/>
      <c r="C2" s="38"/>
      <c r="D2" s="38"/>
      <c r="E2" s="39"/>
      <c r="F2" s="41"/>
      <c r="G2" s="41"/>
    </row>
    <row r="3" spans="1:7" ht="12.75">
      <c r="A3" s="38"/>
      <c r="B3" s="39"/>
      <c r="C3" s="38"/>
      <c r="D3" s="38"/>
      <c r="E3" s="39"/>
      <c r="F3" s="41"/>
      <c r="G3" s="41"/>
    </row>
    <row r="4" spans="1:7" ht="15.75">
      <c r="A4" s="38"/>
      <c r="B4" s="42" t="s">
        <v>98</v>
      </c>
      <c r="C4"/>
      <c r="D4"/>
      <c r="E4" s="39"/>
      <c r="F4" s="41"/>
      <c r="G4" s="41"/>
    </row>
    <row r="5" spans="1:7" ht="15.75">
      <c r="A5" s="38"/>
      <c r="B5" s="43" t="s">
        <v>99</v>
      </c>
      <c r="C5" s="38"/>
      <c r="D5" s="38"/>
      <c r="E5" s="39"/>
      <c r="F5" s="41"/>
      <c r="G5" s="41"/>
    </row>
    <row r="6" spans="1:7" ht="12.75">
      <c r="A6" s="44"/>
      <c r="B6" s="44"/>
      <c r="C6" s="44"/>
      <c r="D6" s="44"/>
      <c r="E6" s="44"/>
      <c r="F6" s="44"/>
      <c r="G6" s="44"/>
    </row>
    <row r="7" spans="1:6" ht="12.75">
      <c r="A7" s="94"/>
      <c r="B7" s="94"/>
      <c r="C7" s="94"/>
      <c r="D7" s="94"/>
      <c r="E7" s="94"/>
      <c r="F7" s="94"/>
    </row>
    <row r="8" spans="1:6" ht="13.5" thickBot="1">
      <c r="A8" s="2"/>
      <c r="B8" s="2"/>
      <c r="C8" s="2"/>
      <c r="D8" s="2"/>
      <c r="E8" s="2"/>
      <c r="F8" s="2" t="s">
        <v>97</v>
      </c>
    </row>
    <row r="9" spans="1:6" ht="12.75">
      <c r="A9" s="45" t="s">
        <v>0</v>
      </c>
      <c r="B9" s="46" t="s">
        <v>1</v>
      </c>
      <c r="C9" s="47" t="s">
        <v>2</v>
      </c>
      <c r="D9" s="47" t="s">
        <v>3</v>
      </c>
      <c r="E9" s="47" t="s">
        <v>4</v>
      </c>
      <c r="F9" s="48" t="s">
        <v>5</v>
      </c>
    </row>
    <row r="10" spans="1:6" ht="12.75">
      <c r="A10" s="3"/>
      <c r="B10" s="4"/>
      <c r="C10" s="3"/>
      <c r="D10" s="3"/>
      <c r="E10" s="3"/>
      <c r="F10" s="3"/>
    </row>
    <row r="11" spans="1:6" ht="31.5">
      <c r="A11" s="3"/>
      <c r="B11" s="56" t="s">
        <v>44</v>
      </c>
      <c r="C11" s="3"/>
      <c r="D11" s="3"/>
      <c r="E11" s="3"/>
      <c r="F11" s="3"/>
    </row>
    <row r="12" spans="1:6" ht="15.75">
      <c r="A12" s="30"/>
      <c r="B12" s="27" t="s">
        <v>22</v>
      </c>
      <c r="C12" s="28"/>
      <c r="D12" s="28"/>
      <c r="E12" s="29"/>
      <c r="F12" s="31"/>
    </row>
    <row r="13" spans="1:6" ht="12.75">
      <c r="A13" s="32"/>
      <c r="B13" s="8" t="s">
        <v>23</v>
      </c>
      <c r="C13" s="3"/>
      <c r="D13" s="3"/>
      <c r="E13" s="7"/>
      <c r="F13" s="33"/>
    </row>
    <row r="14" spans="1:6" ht="38.25">
      <c r="A14" s="32">
        <v>1</v>
      </c>
      <c r="B14" s="9" t="s">
        <v>101</v>
      </c>
      <c r="C14" s="10" t="s">
        <v>6</v>
      </c>
      <c r="D14" s="6">
        <v>1.05</v>
      </c>
      <c r="E14" s="7"/>
      <c r="F14" s="33"/>
    </row>
    <row r="15" spans="1:6" ht="25.5">
      <c r="A15" s="32">
        <v>2</v>
      </c>
      <c r="B15" s="9" t="s">
        <v>102</v>
      </c>
      <c r="C15" s="10" t="s">
        <v>7</v>
      </c>
      <c r="D15" s="6">
        <v>1.44</v>
      </c>
      <c r="E15" s="7"/>
      <c r="F15" s="33"/>
    </row>
    <row r="16" spans="1:6" ht="38.25">
      <c r="A16" s="32">
        <v>3</v>
      </c>
      <c r="B16" s="9" t="s">
        <v>103</v>
      </c>
      <c r="C16" s="10" t="s">
        <v>8</v>
      </c>
      <c r="D16" s="6">
        <v>29.45</v>
      </c>
      <c r="E16" s="7"/>
      <c r="F16" s="33"/>
    </row>
    <row r="17" spans="1:6" ht="25.5">
      <c r="A17" s="32">
        <v>4</v>
      </c>
      <c r="B17" s="9" t="s">
        <v>104</v>
      </c>
      <c r="C17" s="10" t="s">
        <v>6</v>
      </c>
      <c r="D17" s="6">
        <v>0.52</v>
      </c>
      <c r="E17" s="7"/>
      <c r="F17" s="33"/>
    </row>
    <row r="18" spans="1:6" ht="25.5">
      <c r="A18" s="32">
        <v>5</v>
      </c>
      <c r="B18" s="9" t="s">
        <v>105</v>
      </c>
      <c r="C18" s="10" t="s">
        <v>6</v>
      </c>
      <c r="D18" s="6">
        <v>0.52</v>
      </c>
      <c r="E18" s="7"/>
      <c r="F18" s="33"/>
    </row>
    <row r="19" spans="1:6" ht="32.25" customHeight="1">
      <c r="A19" s="32">
        <v>6</v>
      </c>
      <c r="B19" s="9" t="s">
        <v>106</v>
      </c>
      <c r="C19" s="10" t="s">
        <v>6</v>
      </c>
      <c r="D19" s="6">
        <v>0.52</v>
      </c>
      <c r="E19" s="7"/>
      <c r="F19" s="33"/>
    </row>
    <row r="20" spans="1:6" ht="25.5">
      <c r="A20" s="32">
        <v>7</v>
      </c>
      <c r="B20" s="9" t="s">
        <v>107</v>
      </c>
      <c r="C20" s="10" t="s">
        <v>6</v>
      </c>
      <c r="D20" s="6">
        <v>0.72</v>
      </c>
      <c r="E20" s="7"/>
      <c r="F20" s="33"/>
    </row>
    <row r="21" spans="1:6" ht="38.25">
      <c r="A21" s="32">
        <v>8</v>
      </c>
      <c r="B21" s="9" t="s">
        <v>108</v>
      </c>
      <c r="C21" s="10" t="s">
        <v>6</v>
      </c>
      <c r="D21" s="6">
        <v>0.72</v>
      </c>
      <c r="E21" s="7"/>
      <c r="F21" s="33"/>
    </row>
    <row r="22" spans="1:6" ht="25.5">
      <c r="A22" s="32">
        <v>9</v>
      </c>
      <c r="B22" s="9" t="s">
        <v>109</v>
      </c>
      <c r="C22" s="10" t="s">
        <v>9</v>
      </c>
      <c r="D22" s="6">
        <v>1</v>
      </c>
      <c r="E22" s="7"/>
      <c r="F22" s="33"/>
    </row>
    <row r="23" spans="1:6" ht="12.75">
      <c r="A23" s="32">
        <v>10</v>
      </c>
      <c r="B23" s="9" t="s">
        <v>10</v>
      </c>
      <c r="C23" s="10" t="s">
        <v>9</v>
      </c>
      <c r="D23" s="6">
        <v>1</v>
      </c>
      <c r="E23" s="7"/>
      <c r="F23" s="33"/>
    </row>
    <row r="24" spans="1:6" ht="12.75">
      <c r="A24" s="32"/>
      <c r="B24" s="8" t="s">
        <v>11</v>
      </c>
      <c r="C24" s="3"/>
      <c r="D24" s="3"/>
      <c r="E24" s="4"/>
      <c r="F24" s="34">
        <f>SUM(F14:F23)</f>
        <v>0</v>
      </c>
    </row>
    <row r="25" spans="1:6" ht="15">
      <c r="A25" s="32"/>
      <c r="B25" s="49" t="s">
        <v>40</v>
      </c>
      <c r="C25" s="12"/>
      <c r="D25" s="12"/>
      <c r="E25" s="13"/>
      <c r="F25" s="35">
        <f>F24*14</f>
        <v>0</v>
      </c>
    </row>
    <row r="26" spans="1:6" ht="12.75">
      <c r="A26" s="32"/>
      <c r="B26" s="4" t="s">
        <v>24</v>
      </c>
      <c r="C26" s="3"/>
      <c r="D26" s="6"/>
      <c r="E26" s="7"/>
      <c r="F26" s="33"/>
    </row>
    <row r="27" spans="1:6" ht="25.5">
      <c r="A27" s="32">
        <v>1</v>
      </c>
      <c r="B27" s="9" t="s">
        <v>110</v>
      </c>
      <c r="C27" s="10" t="s">
        <v>6</v>
      </c>
      <c r="D27" s="6">
        <v>1.05</v>
      </c>
      <c r="E27" s="7"/>
      <c r="F27" s="33"/>
    </row>
    <row r="28" spans="1:6" ht="25.5">
      <c r="A28" s="32">
        <v>2</v>
      </c>
      <c r="B28" s="9" t="s">
        <v>102</v>
      </c>
      <c r="C28" s="10" t="s">
        <v>7</v>
      </c>
      <c r="D28" s="6">
        <v>1.44</v>
      </c>
      <c r="E28" s="7"/>
      <c r="F28" s="33"/>
    </row>
    <row r="29" spans="1:6" ht="38.25">
      <c r="A29" s="32">
        <v>3</v>
      </c>
      <c r="B29" s="9" t="s">
        <v>103</v>
      </c>
      <c r="C29" s="10" t="s">
        <v>8</v>
      </c>
      <c r="D29" s="6">
        <v>29.45</v>
      </c>
      <c r="E29" s="7"/>
      <c r="F29" s="33"/>
    </row>
    <row r="30" spans="1:6" ht="25.5">
      <c r="A30" s="32">
        <v>4</v>
      </c>
      <c r="B30" s="9" t="s">
        <v>104</v>
      </c>
      <c r="C30" s="10" t="s">
        <v>6</v>
      </c>
      <c r="D30" s="6">
        <v>0.52</v>
      </c>
      <c r="E30" s="7"/>
      <c r="F30" s="33"/>
    </row>
    <row r="31" spans="1:6" ht="25.5">
      <c r="A31" s="32">
        <v>5</v>
      </c>
      <c r="B31" s="9" t="s">
        <v>105</v>
      </c>
      <c r="C31" s="10" t="s">
        <v>6</v>
      </c>
      <c r="D31" s="6">
        <v>0.52</v>
      </c>
      <c r="E31" s="7"/>
      <c r="F31" s="33"/>
    </row>
    <row r="32" spans="1:6" ht="30" customHeight="1">
      <c r="A32" s="32">
        <v>6</v>
      </c>
      <c r="B32" s="9" t="s">
        <v>106</v>
      </c>
      <c r="C32" s="10" t="s">
        <v>6</v>
      </c>
      <c r="D32" s="6">
        <v>0.52</v>
      </c>
      <c r="E32" s="7"/>
      <c r="F32" s="33"/>
    </row>
    <row r="33" spans="1:6" ht="25.5">
      <c r="A33" s="32">
        <v>7</v>
      </c>
      <c r="B33" s="9" t="s">
        <v>107</v>
      </c>
      <c r="C33" s="10" t="s">
        <v>6</v>
      </c>
      <c r="D33" s="6">
        <v>0.72</v>
      </c>
      <c r="E33" s="7"/>
      <c r="F33" s="33"/>
    </row>
    <row r="34" spans="1:6" ht="38.25">
      <c r="A34" s="32">
        <v>8</v>
      </c>
      <c r="B34" s="9" t="s">
        <v>108</v>
      </c>
      <c r="C34" s="10" t="s">
        <v>6</v>
      </c>
      <c r="D34" s="6">
        <v>0.72</v>
      </c>
      <c r="E34" s="7"/>
      <c r="F34" s="33"/>
    </row>
    <row r="35" spans="1:6" ht="25.5">
      <c r="A35" s="32">
        <v>9</v>
      </c>
      <c r="B35" s="9" t="s">
        <v>109</v>
      </c>
      <c r="C35" s="10" t="s">
        <v>9</v>
      </c>
      <c r="D35" s="6">
        <v>1</v>
      </c>
      <c r="E35" s="7"/>
      <c r="F35" s="33"/>
    </row>
    <row r="36" spans="1:6" ht="12.75">
      <c r="A36" s="32">
        <v>10</v>
      </c>
      <c r="B36" s="9" t="s">
        <v>10</v>
      </c>
      <c r="C36" s="10" t="s">
        <v>9</v>
      </c>
      <c r="D36" s="6">
        <v>1</v>
      </c>
      <c r="E36" s="7"/>
      <c r="F36" s="33"/>
    </row>
    <row r="37" spans="1:6" ht="12.75">
      <c r="A37" s="32"/>
      <c r="B37" s="8" t="s">
        <v>12</v>
      </c>
      <c r="C37" s="3"/>
      <c r="D37" s="3"/>
      <c r="E37" s="4"/>
      <c r="F37" s="34">
        <f>SUM(F27:F36)</f>
        <v>0</v>
      </c>
    </row>
    <row r="38" spans="1:6" ht="15">
      <c r="A38" s="32"/>
      <c r="B38" s="11" t="s">
        <v>25</v>
      </c>
      <c r="C38" s="12"/>
      <c r="D38" s="12"/>
      <c r="E38" s="13"/>
      <c r="F38" s="35">
        <f>F37*15</f>
        <v>0</v>
      </c>
    </row>
    <row r="39" spans="1:6" ht="12.75">
      <c r="A39" s="32"/>
      <c r="B39" s="4" t="s">
        <v>26</v>
      </c>
      <c r="C39" s="6"/>
      <c r="D39" s="6"/>
      <c r="E39" s="7"/>
      <c r="F39" s="33"/>
    </row>
    <row r="40" spans="1:6" ht="25.5">
      <c r="A40" s="32">
        <v>1</v>
      </c>
      <c r="B40" s="9" t="s">
        <v>110</v>
      </c>
      <c r="C40" s="10" t="s">
        <v>6</v>
      </c>
      <c r="D40" s="6">
        <v>1.3</v>
      </c>
      <c r="E40" s="7"/>
      <c r="F40" s="33"/>
    </row>
    <row r="41" spans="1:6" ht="25.5">
      <c r="A41" s="32">
        <v>2</v>
      </c>
      <c r="B41" s="9" t="s">
        <v>102</v>
      </c>
      <c r="C41" s="10" t="s">
        <v>7</v>
      </c>
      <c r="D41" s="6">
        <v>3.65</v>
      </c>
      <c r="E41" s="7"/>
      <c r="F41" s="33"/>
    </row>
    <row r="42" spans="1:6" ht="38.25">
      <c r="A42" s="32">
        <v>3</v>
      </c>
      <c r="B42" s="9" t="s">
        <v>103</v>
      </c>
      <c r="C42" s="10" t="s">
        <v>8</v>
      </c>
      <c r="D42" s="6">
        <v>45.76</v>
      </c>
      <c r="E42" s="7"/>
      <c r="F42" s="33"/>
    </row>
    <row r="43" spans="1:6" ht="25.5">
      <c r="A43" s="32">
        <v>4</v>
      </c>
      <c r="B43" s="9" t="s">
        <v>104</v>
      </c>
      <c r="C43" s="10" t="s">
        <v>6</v>
      </c>
      <c r="D43" s="6">
        <v>0.7</v>
      </c>
      <c r="E43" s="7"/>
      <c r="F43" s="33"/>
    </row>
    <row r="44" spans="1:6" ht="25.5">
      <c r="A44" s="32">
        <v>5</v>
      </c>
      <c r="B44" s="9" t="s">
        <v>105</v>
      </c>
      <c r="C44" s="10" t="s">
        <v>6</v>
      </c>
      <c r="D44" s="6">
        <v>0.7</v>
      </c>
      <c r="E44" s="7"/>
      <c r="F44" s="33"/>
    </row>
    <row r="45" spans="1:6" ht="25.5">
      <c r="A45" s="32">
        <v>6</v>
      </c>
      <c r="B45" s="9" t="s">
        <v>106</v>
      </c>
      <c r="C45" s="10" t="s">
        <v>6</v>
      </c>
      <c r="D45" s="6">
        <v>0.7</v>
      </c>
      <c r="E45" s="7"/>
      <c r="F45" s="33"/>
    </row>
    <row r="46" spans="1:6" ht="25.5">
      <c r="A46" s="32">
        <v>7</v>
      </c>
      <c r="B46" s="9" t="s">
        <v>107</v>
      </c>
      <c r="C46" s="10" t="s">
        <v>6</v>
      </c>
      <c r="D46" s="6">
        <v>0.91</v>
      </c>
      <c r="E46" s="7"/>
      <c r="F46" s="33"/>
    </row>
    <row r="47" spans="1:6" ht="38.25">
      <c r="A47" s="32">
        <v>8</v>
      </c>
      <c r="B47" s="9" t="s">
        <v>108</v>
      </c>
      <c r="C47" s="10" t="s">
        <v>6</v>
      </c>
      <c r="D47" s="6">
        <v>0.91</v>
      </c>
      <c r="E47" s="7"/>
      <c r="F47" s="33"/>
    </row>
    <row r="48" spans="1:6" ht="38.25">
      <c r="A48" s="32">
        <v>9</v>
      </c>
      <c r="B48" s="9" t="s">
        <v>13</v>
      </c>
      <c r="C48" s="10" t="s">
        <v>9</v>
      </c>
      <c r="D48" s="6">
        <v>1</v>
      </c>
      <c r="E48" s="7"/>
      <c r="F48" s="33"/>
    </row>
    <row r="49" spans="1:6" ht="12.75">
      <c r="A49" s="32">
        <v>10</v>
      </c>
      <c r="B49" s="9" t="s">
        <v>10</v>
      </c>
      <c r="C49" s="10" t="s">
        <v>9</v>
      </c>
      <c r="D49" s="6">
        <v>1</v>
      </c>
      <c r="E49" s="7"/>
      <c r="F49" s="33"/>
    </row>
    <row r="50" spans="1:6" ht="12.75">
      <c r="A50" s="32"/>
      <c r="B50" s="8" t="s">
        <v>14</v>
      </c>
      <c r="C50" s="3"/>
      <c r="D50" s="3"/>
      <c r="E50" s="4"/>
      <c r="F50" s="34">
        <f>SUM(F40:F49)</f>
        <v>0</v>
      </c>
    </row>
    <row r="51" spans="1:6" ht="15">
      <c r="A51" s="32"/>
      <c r="B51" s="11" t="s">
        <v>41</v>
      </c>
      <c r="C51" s="14"/>
      <c r="D51" s="14"/>
      <c r="E51" s="15"/>
      <c r="F51" s="35">
        <f>F50*6</f>
        <v>0</v>
      </c>
    </row>
    <row r="52" spans="1:6" ht="12.75">
      <c r="A52" s="32"/>
      <c r="B52" s="4" t="s">
        <v>27</v>
      </c>
      <c r="C52" s="3"/>
      <c r="D52" s="3"/>
      <c r="E52" s="7"/>
      <c r="F52" s="33"/>
    </row>
    <row r="53" spans="1:6" ht="12.75">
      <c r="A53" s="32">
        <v>1</v>
      </c>
      <c r="B53" s="9" t="s">
        <v>111</v>
      </c>
      <c r="C53" s="10" t="s">
        <v>15</v>
      </c>
      <c r="D53" s="6">
        <v>508.6</v>
      </c>
      <c r="E53" s="7"/>
      <c r="F53" s="33"/>
    </row>
    <row r="54" spans="1:6" ht="25.5">
      <c r="A54" s="32">
        <v>2</v>
      </c>
      <c r="B54" s="9" t="s">
        <v>112</v>
      </c>
      <c r="C54" s="10" t="s">
        <v>15</v>
      </c>
      <c r="D54" s="6">
        <v>420.6</v>
      </c>
      <c r="E54" s="7"/>
      <c r="F54" s="33"/>
    </row>
    <row r="55" spans="1:6" ht="38.25">
      <c r="A55" s="32">
        <v>3</v>
      </c>
      <c r="B55" s="9" t="s">
        <v>113</v>
      </c>
      <c r="C55" s="10" t="s">
        <v>6</v>
      </c>
      <c r="D55" s="6">
        <v>6.1</v>
      </c>
      <c r="E55" s="7"/>
      <c r="F55" s="33"/>
    </row>
    <row r="56" spans="1:6" ht="12.75">
      <c r="A56" s="32">
        <v>4</v>
      </c>
      <c r="B56" s="9" t="s">
        <v>16</v>
      </c>
      <c r="C56" s="10" t="s">
        <v>9</v>
      </c>
      <c r="D56" s="6">
        <v>102</v>
      </c>
      <c r="E56" s="7"/>
      <c r="F56" s="33"/>
    </row>
    <row r="57" spans="1:6" ht="25.5">
      <c r="A57" s="32">
        <v>5</v>
      </c>
      <c r="B57" s="9" t="s">
        <v>17</v>
      </c>
      <c r="C57" s="10" t="s">
        <v>15</v>
      </c>
      <c r="D57" s="6">
        <v>88</v>
      </c>
      <c r="E57" s="7"/>
      <c r="F57" s="33"/>
    </row>
    <row r="58" spans="1:6" ht="25.5">
      <c r="A58" s="32">
        <v>6</v>
      </c>
      <c r="B58" s="9" t="s">
        <v>114</v>
      </c>
      <c r="C58" s="10" t="s">
        <v>9</v>
      </c>
      <c r="D58" s="6">
        <v>1728</v>
      </c>
      <c r="E58" s="7"/>
      <c r="F58" s="33"/>
    </row>
    <row r="59" spans="1:6" ht="25.5">
      <c r="A59" s="32">
        <v>7</v>
      </c>
      <c r="B59" s="9" t="s">
        <v>115</v>
      </c>
      <c r="C59" s="10" t="s">
        <v>7</v>
      </c>
      <c r="D59" s="6">
        <v>2.88</v>
      </c>
      <c r="E59" s="7"/>
      <c r="F59" s="7"/>
    </row>
    <row r="60" spans="1:6" ht="25.5">
      <c r="A60" s="6">
        <v>8</v>
      </c>
      <c r="B60" s="9" t="s">
        <v>116</v>
      </c>
      <c r="C60" s="10" t="s">
        <v>7</v>
      </c>
      <c r="D60" s="6">
        <v>5.76</v>
      </c>
      <c r="E60" s="7"/>
      <c r="F60" s="7"/>
    </row>
    <row r="61" spans="1:6" ht="25.5">
      <c r="A61" s="32">
        <v>9</v>
      </c>
      <c r="B61" s="9" t="s">
        <v>117</v>
      </c>
      <c r="C61" s="10" t="s">
        <v>15</v>
      </c>
      <c r="D61" s="6">
        <v>64</v>
      </c>
      <c r="E61" s="7"/>
      <c r="F61" s="33"/>
    </row>
    <row r="62" spans="1:6" ht="25.5">
      <c r="A62" s="32">
        <v>10</v>
      </c>
      <c r="B62" s="9" t="s">
        <v>118</v>
      </c>
      <c r="C62" s="10" t="s">
        <v>15</v>
      </c>
      <c r="D62" s="6">
        <v>36.8</v>
      </c>
      <c r="E62" s="7"/>
      <c r="F62" s="33"/>
    </row>
    <row r="63" spans="1:6" ht="25.5">
      <c r="A63" s="32">
        <v>11</v>
      </c>
      <c r="B63" s="9" t="s">
        <v>102</v>
      </c>
      <c r="C63" s="10" t="s">
        <v>7</v>
      </c>
      <c r="D63" s="6">
        <v>25.6</v>
      </c>
      <c r="E63" s="7"/>
      <c r="F63" s="33"/>
    </row>
    <row r="64" spans="1:6" ht="25.5">
      <c r="A64" s="32">
        <v>12</v>
      </c>
      <c r="B64" s="9" t="s">
        <v>104</v>
      </c>
      <c r="C64" s="10" t="s">
        <v>6</v>
      </c>
      <c r="D64" s="6">
        <v>5.6</v>
      </c>
      <c r="E64" s="7"/>
      <c r="F64" s="33"/>
    </row>
    <row r="65" spans="1:6" ht="25.5">
      <c r="A65" s="32">
        <v>13</v>
      </c>
      <c r="B65" s="9" t="s">
        <v>105</v>
      </c>
      <c r="C65" s="10" t="s">
        <v>6</v>
      </c>
      <c r="D65" s="6">
        <v>5.6</v>
      </c>
      <c r="E65" s="7"/>
      <c r="F65" s="33"/>
    </row>
    <row r="66" spans="1:6" ht="32.25" customHeight="1">
      <c r="A66" s="32">
        <v>14</v>
      </c>
      <c r="B66" s="9" t="s">
        <v>106</v>
      </c>
      <c r="C66" s="10" t="s">
        <v>6</v>
      </c>
      <c r="D66" s="6">
        <v>5.6</v>
      </c>
      <c r="E66" s="7"/>
      <c r="F66" s="33"/>
    </row>
    <row r="67" spans="1:6" s="86" customFormat="1" ht="25.5">
      <c r="A67" s="96">
        <v>15</v>
      </c>
      <c r="B67" s="97" t="s">
        <v>124</v>
      </c>
      <c r="C67" s="98" t="s">
        <v>9</v>
      </c>
      <c r="D67" s="83">
        <v>16</v>
      </c>
      <c r="E67" s="84"/>
      <c r="F67" s="99"/>
    </row>
    <row r="68" spans="1:6" ht="15">
      <c r="A68" s="32"/>
      <c r="B68" s="16" t="s">
        <v>18</v>
      </c>
      <c r="C68" s="12"/>
      <c r="D68" s="12"/>
      <c r="E68" s="13"/>
      <c r="F68" s="35">
        <f>SUM(F53:F67)</f>
        <v>0</v>
      </c>
    </row>
    <row r="69" spans="1:6" ht="15.75">
      <c r="A69" s="32"/>
      <c r="B69" s="17" t="s">
        <v>28</v>
      </c>
      <c r="C69" s="18"/>
      <c r="D69" s="18"/>
      <c r="E69" s="17"/>
      <c r="F69" s="36">
        <f>F25+F38+F51+F68</f>
        <v>0</v>
      </c>
    </row>
    <row r="70" spans="1:6" ht="12.75">
      <c r="A70" s="32"/>
      <c r="B70" s="19"/>
      <c r="C70" s="6"/>
      <c r="D70" s="6"/>
      <c r="E70" s="7"/>
      <c r="F70" s="33"/>
    </row>
    <row r="71" spans="1:6" ht="15.75">
      <c r="A71" s="32"/>
      <c r="B71" s="5" t="s">
        <v>29</v>
      </c>
      <c r="C71" s="6"/>
      <c r="D71" s="6"/>
      <c r="E71" s="7"/>
      <c r="F71" s="33"/>
    </row>
    <row r="72" spans="1:6" ht="12.75">
      <c r="A72" s="32"/>
      <c r="B72" s="4" t="s">
        <v>23</v>
      </c>
      <c r="C72" s="3"/>
      <c r="D72" s="3"/>
      <c r="E72" s="7"/>
      <c r="F72" s="33"/>
    </row>
    <row r="73" spans="1:6" ht="38.25">
      <c r="A73" s="32">
        <v>1</v>
      </c>
      <c r="B73" s="9" t="s">
        <v>101</v>
      </c>
      <c r="C73" s="10" t="s">
        <v>6</v>
      </c>
      <c r="D73" s="6">
        <v>1.05</v>
      </c>
      <c r="E73" s="7"/>
      <c r="F73" s="33"/>
    </row>
    <row r="74" spans="1:6" ht="25.5">
      <c r="A74" s="32">
        <v>2</v>
      </c>
      <c r="B74" s="9" t="s">
        <v>102</v>
      </c>
      <c r="C74" s="10" t="s">
        <v>7</v>
      </c>
      <c r="D74" s="6">
        <v>1.44</v>
      </c>
      <c r="E74" s="7"/>
      <c r="F74" s="33"/>
    </row>
    <row r="75" spans="1:6" ht="38.25">
      <c r="A75" s="32">
        <v>3</v>
      </c>
      <c r="B75" s="9" t="s">
        <v>103</v>
      </c>
      <c r="C75" s="10" t="s">
        <v>8</v>
      </c>
      <c r="D75" s="6">
        <v>29.45</v>
      </c>
      <c r="E75" s="7"/>
      <c r="F75" s="33"/>
    </row>
    <row r="76" spans="1:6" ht="25.5">
      <c r="A76" s="32">
        <v>4</v>
      </c>
      <c r="B76" s="9" t="s">
        <v>104</v>
      </c>
      <c r="C76" s="10" t="s">
        <v>6</v>
      </c>
      <c r="D76" s="6">
        <v>0.52</v>
      </c>
      <c r="E76" s="7"/>
      <c r="F76" s="33"/>
    </row>
    <row r="77" spans="1:6" ht="25.5">
      <c r="A77" s="32">
        <v>5</v>
      </c>
      <c r="B77" s="9" t="s">
        <v>105</v>
      </c>
      <c r="C77" s="10" t="s">
        <v>6</v>
      </c>
      <c r="D77" s="6">
        <v>0.52</v>
      </c>
      <c r="E77" s="7"/>
      <c r="F77" s="33"/>
    </row>
    <row r="78" spans="1:6" ht="30" customHeight="1">
      <c r="A78" s="32">
        <v>6</v>
      </c>
      <c r="B78" s="9" t="s">
        <v>106</v>
      </c>
      <c r="C78" s="10" t="s">
        <v>6</v>
      </c>
      <c r="D78" s="6">
        <v>0.52</v>
      </c>
      <c r="E78" s="7"/>
      <c r="F78" s="33"/>
    </row>
    <row r="79" spans="1:6" ht="25.5">
      <c r="A79" s="32">
        <v>7</v>
      </c>
      <c r="B79" s="9" t="s">
        <v>107</v>
      </c>
      <c r="C79" s="10" t="s">
        <v>6</v>
      </c>
      <c r="D79" s="6">
        <v>0.72</v>
      </c>
      <c r="E79" s="7"/>
      <c r="F79" s="33"/>
    </row>
    <row r="80" spans="1:6" ht="38.25">
      <c r="A80" s="32">
        <v>8</v>
      </c>
      <c r="B80" s="9" t="s">
        <v>108</v>
      </c>
      <c r="C80" s="10" t="s">
        <v>6</v>
      </c>
      <c r="D80" s="6">
        <v>0.72</v>
      </c>
      <c r="E80" s="7"/>
      <c r="F80" s="33"/>
    </row>
    <row r="81" spans="1:6" ht="25.5">
      <c r="A81" s="32">
        <v>9</v>
      </c>
      <c r="B81" s="9" t="s">
        <v>109</v>
      </c>
      <c r="C81" s="10" t="s">
        <v>9</v>
      </c>
      <c r="D81" s="6">
        <v>1</v>
      </c>
      <c r="E81" s="7"/>
      <c r="F81" s="33"/>
    </row>
    <row r="82" spans="1:6" ht="12.75">
      <c r="A82" s="32">
        <v>10</v>
      </c>
      <c r="B82" s="9" t="s">
        <v>10</v>
      </c>
      <c r="C82" s="10" t="s">
        <v>9</v>
      </c>
      <c r="D82" s="6">
        <v>1</v>
      </c>
      <c r="E82" s="7"/>
      <c r="F82" s="33"/>
    </row>
    <row r="83" spans="1:7" ht="12.75">
      <c r="A83" s="32"/>
      <c r="B83" s="8" t="s">
        <v>11</v>
      </c>
      <c r="C83" s="3"/>
      <c r="D83" s="3"/>
      <c r="E83" s="4"/>
      <c r="F83" s="34">
        <f>SUM(F73:F82)</f>
        <v>0</v>
      </c>
      <c r="G83">
        <f>SUM(F73:F82)</f>
        <v>0</v>
      </c>
    </row>
    <row r="84" spans="1:6" ht="15">
      <c r="A84" s="32"/>
      <c r="B84" s="11" t="s">
        <v>30</v>
      </c>
      <c r="C84" s="12"/>
      <c r="D84" s="12"/>
      <c r="E84" s="13"/>
      <c r="F84" s="35">
        <f>F83*18</f>
        <v>0</v>
      </c>
    </row>
    <row r="85" spans="1:6" ht="12.75">
      <c r="A85" s="32"/>
      <c r="B85" s="4" t="s">
        <v>31</v>
      </c>
      <c r="C85" s="6"/>
      <c r="D85" s="6"/>
      <c r="E85" s="7"/>
      <c r="F85" s="33"/>
    </row>
    <row r="86" spans="1:6" ht="38.25">
      <c r="A86" s="32">
        <v>1</v>
      </c>
      <c r="B86" s="9" t="s">
        <v>101</v>
      </c>
      <c r="C86" s="10" t="s">
        <v>6</v>
      </c>
      <c r="D86" s="6">
        <v>1.26</v>
      </c>
      <c r="E86" s="7"/>
      <c r="F86" s="33"/>
    </row>
    <row r="87" spans="1:6" ht="25.5">
      <c r="A87" s="32">
        <v>2</v>
      </c>
      <c r="B87" s="9" t="s">
        <v>102</v>
      </c>
      <c r="C87" s="10" t="s">
        <v>7</v>
      </c>
      <c r="D87" s="6">
        <v>3</v>
      </c>
      <c r="E87" s="7"/>
      <c r="F87" s="33"/>
    </row>
    <row r="88" spans="1:6" ht="38.25">
      <c r="A88" s="32">
        <v>3</v>
      </c>
      <c r="B88" s="9" t="s">
        <v>103</v>
      </c>
      <c r="C88" s="10" t="s">
        <v>8</v>
      </c>
      <c r="D88" s="6">
        <v>38.9</v>
      </c>
      <c r="E88" s="7"/>
      <c r="F88" s="33"/>
    </row>
    <row r="89" spans="1:6" ht="25.5">
      <c r="A89" s="32">
        <v>4</v>
      </c>
      <c r="B89" s="9" t="s">
        <v>104</v>
      </c>
      <c r="C89" s="10" t="s">
        <v>6</v>
      </c>
      <c r="D89" s="6">
        <v>0.65</v>
      </c>
      <c r="E89" s="7"/>
      <c r="F89" s="33"/>
    </row>
    <row r="90" spans="1:6" ht="25.5">
      <c r="A90" s="32">
        <v>5</v>
      </c>
      <c r="B90" s="9" t="s">
        <v>105</v>
      </c>
      <c r="C90" s="10" t="s">
        <v>6</v>
      </c>
      <c r="D90" s="6">
        <v>0.65</v>
      </c>
      <c r="E90" s="7"/>
      <c r="F90" s="33"/>
    </row>
    <row r="91" spans="1:6" ht="25.5">
      <c r="A91" s="32">
        <v>6</v>
      </c>
      <c r="B91" s="9" t="s">
        <v>106</v>
      </c>
      <c r="C91" s="10" t="s">
        <v>6</v>
      </c>
      <c r="D91" s="6">
        <v>0.65</v>
      </c>
      <c r="E91" s="7"/>
      <c r="F91" s="33"/>
    </row>
    <row r="92" spans="1:6" ht="25.5">
      <c r="A92" s="32">
        <v>7</v>
      </c>
      <c r="B92" s="9" t="s">
        <v>107</v>
      </c>
      <c r="C92" s="10" t="s">
        <v>6</v>
      </c>
      <c r="D92" s="6">
        <v>0.72</v>
      </c>
      <c r="E92" s="7"/>
      <c r="F92" s="33"/>
    </row>
    <row r="93" spans="1:6" ht="38.25">
      <c r="A93" s="32">
        <v>8</v>
      </c>
      <c r="B93" s="9" t="s">
        <v>108</v>
      </c>
      <c r="C93" s="10" t="s">
        <v>6</v>
      </c>
      <c r="D93" s="6">
        <v>0.72</v>
      </c>
      <c r="E93" s="7"/>
      <c r="F93" s="33"/>
    </row>
    <row r="94" spans="1:6" ht="25.5">
      <c r="A94" s="32">
        <v>9</v>
      </c>
      <c r="B94" s="9" t="s">
        <v>109</v>
      </c>
      <c r="C94" s="10" t="s">
        <v>9</v>
      </c>
      <c r="D94" s="6">
        <v>1</v>
      </c>
      <c r="E94" s="7"/>
      <c r="F94" s="33"/>
    </row>
    <row r="95" spans="1:6" ht="12.75">
      <c r="A95" s="32">
        <v>10</v>
      </c>
      <c r="B95" s="9" t="s">
        <v>10</v>
      </c>
      <c r="C95" s="10" t="s">
        <v>9</v>
      </c>
      <c r="D95" s="6">
        <v>1</v>
      </c>
      <c r="E95" s="7"/>
      <c r="F95" s="33"/>
    </row>
    <row r="96" spans="1:6" ht="25.5">
      <c r="A96" s="32"/>
      <c r="B96" s="20" t="s">
        <v>19</v>
      </c>
      <c r="C96" s="21"/>
      <c r="D96" s="21"/>
      <c r="E96" s="22"/>
      <c r="F96" s="34">
        <f>SUM(F86:F95)</f>
        <v>0</v>
      </c>
    </row>
    <row r="97" spans="1:6" ht="15">
      <c r="A97" s="32"/>
      <c r="B97" s="11" t="s">
        <v>32</v>
      </c>
      <c r="C97" s="12"/>
      <c r="D97" s="12"/>
      <c r="E97" s="13"/>
      <c r="F97" s="35">
        <f>F96*8</f>
        <v>0</v>
      </c>
    </row>
    <row r="98" spans="1:6" ht="12.75">
      <c r="A98" s="32"/>
      <c r="B98" s="4" t="s">
        <v>33</v>
      </c>
      <c r="C98" s="6"/>
      <c r="D98" s="6"/>
      <c r="E98" s="7"/>
      <c r="F98" s="33"/>
    </row>
    <row r="99" spans="1:6" ht="25.5">
      <c r="A99" s="32">
        <v>1</v>
      </c>
      <c r="B99" s="9" t="s">
        <v>110</v>
      </c>
      <c r="C99" s="10" t="s">
        <v>6</v>
      </c>
      <c r="D99" s="6">
        <v>1.05</v>
      </c>
      <c r="E99" s="7"/>
      <c r="F99" s="33"/>
    </row>
    <row r="100" spans="1:6" ht="25.5">
      <c r="A100" s="32">
        <v>2</v>
      </c>
      <c r="B100" s="9" t="s">
        <v>102</v>
      </c>
      <c r="C100" s="10" t="s">
        <v>7</v>
      </c>
      <c r="D100" s="6">
        <v>1.44</v>
      </c>
      <c r="E100" s="7"/>
      <c r="F100" s="33"/>
    </row>
    <row r="101" spans="1:6" ht="38.25">
      <c r="A101" s="32">
        <v>3</v>
      </c>
      <c r="B101" s="9" t="s">
        <v>103</v>
      </c>
      <c r="C101" s="10" t="s">
        <v>8</v>
      </c>
      <c r="D101" s="6">
        <v>29.45</v>
      </c>
      <c r="E101" s="7"/>
      <c r="F101" s="33"/>
    </row>
    <row r="102" spans="1:6" ht="25.5">
      <c r="A102" s="32">
        <v>4</v>
      </c>
      <c r="B102" s="9" t="s">
        <v>104</v>
      </c>
      <c r="C102" s="10" t="s">
        <v>6</v>
      </c>
      <c r="D102" s="6">
        <v>0.52</v>
      </c>
      <c r="E102" s="7"/>
      <c r="F102" s="33"/>
    </row>
    <row r="103" spans="1:6" ht="25.5">
      <c r="A103" s="32">
        <v>5</v>
      </c>
      <c r="B103" s="9" t="s">
        <v>105</v>
      </c>
      <c r="C103" s="10" t="s">
        <v>6</v>
      </c>
      <c r="D103" s="6">
        <v>0.52</v>
      </c>
      <c r="E103" s="7"/>
      <c r="F103" s="33"/>
    </row>
    <row r="104" spans="1:6" ht="25.5">
      <c r="A104" s="32">
        <v>6</v>
      </c>
      <c r="B104" s="9" t="s">
        <v>106</v>
      </c>
      <c r="C104" s="10" t="s">
        <v>6</v>
      </c>
      <c r="D104" s="6">
        <v>0.52</v>
      </c>
      <c r="E104" s="7"/>
      <c r="F104" s="33"/>
    </row>
    <row r="105" spans="1:6" ht="25.5">
      <c r="A105" s="32">
        <v>7</v>
      </c>
      <c r="B105" s="9" t="s">
        <v>107</v>
      </c>
      <c r="C105" s="10" t="s">
        <v>6</v>
      </c>
      <c r="D105" s="6">
        <v>0.72</v>
      </c>
      <c r="E105" s="7"/>
      <c r="F105" s="33"/>
    </row>
    <row r="106" spans="1:6" ht="38.25">
      <c r="A106" s="32">
        <v>8</v>
      </c>
      <c r="B106" s="9" t="s">
        <v>108</v>
      </c>
      <c r="C106" s="10" t="s">
        <v>6</v>
      </c>
      <c r="D106" s="6">
        <v>0.72</v>
      </c>
      <c r="E106" s="7"/>
      <c r="F106" s="33"/>
    </row>
    <row r="107" spans="1:6" ht="25.5">
      <c r="A107" s="32">
        <v>9</v>
      </c>
      <c r="B107" s="9" t="s">
        <v>109</v>
      </c>
      <c r="C107" s="10" t="s">
        <v>9</v>
      </c>
      <c r="D107" s="6">
        <v>1</v>
      </c>
      <c r="E107" s="7"/>
      <c r="F107" s="33"/>
    </row>
    <row r="108" spans="1:6" ht="12.75">
      <c r="A108" s="32">
        <v>10</v>
      </c>
      <c r="B108" s="9" t="s">
        <v>10</v>
      </c>
      <c r="C108" s="10" t="s">
        <v>9</v>
      </c>
      <c r="D108" s="6">
        <v>1</v>
      </c>
      <c r="E108" s="7"/>
      <c r="F108" s="33"/>
    </row>
    <row r="109" spans="1:6" ht="12.75">
      <c r="A109" s="32"/>
      <c r="B109" s="8" t="s">
        <v>12</v>
      </c>
      <c r="C109" s="3"/>
      <c r="D109" s="3"/>
      <c r="E109" s="4"/>
      <c r="F109" s="34">
        <f>SUM(F99:F108)</f>
        <v>0</v>
      </c>
    </row>
    <row r="110" spans="1:6" ht="15">
      <c r="A110" s="32"/>
      <c r="B110" s="11" t="s">
        <v>34</v>
      </c>
      <c r="C110" s="12"/>
      <c r="D110" s="12"/>
      <c r="E110" s="13"/>
      <c r="F110" s="35">
        <f>F109*9</f>
        <v>0</v>
      </c>
    </row>
    <row r="111" spans="1:6" ht="12.75">
      <c r="A111" s="32"/>
      <c r="B111" s="4" t="s">
        <v>35</v>
      </c>
      <c r="C111" s="6"/>
      <c r="D111" s="6"/>
      <c r="E111" s="7"/>
      <c r="F111" s="33"/>
    </row>
    <row r="112" spans="1:6" ht="25.5">
      <c r="A112" s="32">
        <v>1</v>
      </c>
      <c r="B112" s="9" t="s">
        <v>110</v>
      </c>
      <c r="C112" s="10" t="s">
        <v>6</v>
      </c>
      <c r="D112" s="6">
        <v>1.3</v>
      </c>
      <c r="E112" s="7"/>
      <c r="F112" s="33"/>
    </row>
    <row r="113" spans="1:6" ht="25.5">
      <c r="A113" s="32">
        <v>2</v>
      </c>
      <c r="B113" s="9" t="s">
        <v>102</v>
      </c>
      <c r="C113" s="10" t="s">
        <v>7</v>
      </c>
      <c r="D113" s="6">
        <v>3.65</v>
      </c>
      <c r="E113" s="7"/>
      <c r="F113" s="33"/>
    </row>
    <row r="114" spans="1:6" ht="38.25">
      <c r="A114" s="32">
        <v>3</v>
      </c>
      <c r="B114" s="9" t="s">
        <v>103</v>
      </c>
      <c r="C114" s="10" t="s">
        <v>8</v>
      </c>
      <c r="D114" s="6">
        <v>45.76</v>
      </c>
      <c r="E114" s="7"/>
      <c r="F114" s="33"/>
    </row>
    <row r="115" spans="1:6" ht="25.5">
      <c r="A115" s="32">
        <v>4</v>
      </c>
      <c r="B115" s="9" t="s">
        <v>104</v>
      </c>
      <c r="C115" s="10" t="s">
        <v>6</v>
      </c>
      <c r="D115" s="6">
        <v>0.7</v>
      </c>
      <c r="E115" s="7"/>
      <c r="F115" s="33"/>
    </row>
    <row r="116" spans="1:6" ht="25.5">
      <c r="A116" s="32">
        <v>5</v>
      </c>
      <c r="B116" s="9" t="s">
        <v>105</v>
      </c>
      <c r="C116" s="10" t="s">
        <v>6</v>
      </c>
      <c r="D116" s="6">
        <v>0.7</v>
      </c>
      <c r="E116" s="7"/>
      <c r="F116" s="33"/>
    </row>
    <row r="117" spans="1:6" ht="25.5">
      <c r="A117" s="32">
        <v>6</v>
      </c>
      <c r="B117" s="9" t="s">
        <v>106</v>
      </c>
      <c r="C117" s="10" t="s">
        <v>6</v>
      </c>
      <c r="D117" s="6">
        <v>0.7</v>
      </c>
      <c r="E117" s="7"/>
      <c r="F117" s="33"/>
    </row>
    <row r="118" spans="1:6" ht="25.5">
      <c r="A118" s="32">
        <v>7</v>
      </c>
      <c r="B118" s="9" t="s">
        <v>107</v>
      </c>
      <c r="C118" s="10" t="s">
        <v>6</v>
      </c>
      <c r="D118" s="6">
        <v>0.91</v>
      </c>
      <c r="E118" s="7"/>
      <c r="F118" s="33"/>
    </row>
    <row r="119" spans="1:6" ht="38.25">
      <c r="A119" s="32">
        <v>8</v>
      </c>
      <c r="B119" s="9" t="s">
        <v>108</v>
      </c>
      <c r="C119" s="10" t="s">
        <v>6</v>
      </c>
      <c r="D119" s="6">
        <v>0.91</v>
      </c>
      <c r="E119" s="7"/>
      <c r="F119" s="33"/>
    </row>
    <row r="120" spans="1:6" ht="25.5">
      <c r="A120" s="32">
        <v>9</v>
      </c>
      <c r="B120" s="9" t="s">
        <v>120</v>
      </c>
      <c r="C120" s="10" t="s">
        <v>9</v>
      </c>
      <c r="D120" s="6">
        <v>1</v>
      </c>
      <c r="E120" s="7"/>
      <c r="F120" s="33"/>
    </row>
    <row r="121" spans="1:6" ht="12.75">
      <c r="A121" s="32">
        <v>10</v>
      </c>
      <c r="B121" s="9" t="s">
        <v>10</v>
      </c>
      <c r="C121" s="10" t="s">
        <v>9</v>
      </c>
      <c r="D121" s="6">
        <v>1</v>
      </c>
      <c r="E121" s="7"/>
      <c r="F121" s="33"/>
    </row>
    <row r="122" spans="1:6" ht="12.75">
      <c r="A122" s="32"/>
      <c r="B122" s="8" t="s">
        <v>14</v>
      </c>
      <c r="C122" s="3"/>
      <c r="D122" s="3"/>
      <c r="E122" s="4"/>
      <c r="F122" s="34">
        <f>SUM(F112:F121)</f>
        <v>0</v>
      </c>
    </row>
    <row r="123" spans="1:6" ht="15">
      <c r="A123" s="32"/>
      <c r="B123" s="11" t="s">
        <v>36</v>
      </c>
      <c r="C123" s="14"/>
      <c r="D123" s="14"/>
      <c r="E123" s="15"/>
      <c r="F123" s="35">
        <f>F122*4</f>
        <v>0</v>
      </c>
    </row>
    <row r="124" spans="1:6" ht="12.75">
      <c r="A124" s="32"/>
      <c r="B124" s="4" t="s">
        <v>37</v>
      </c>
      <c r="C124" s="3"/>
      <c r="D124" s="6"/>
      <c r="E124" s="7"/>
      <c r="F124" s="33"/>
    </row>
    <row r="125" spans="1:6" ht="12.75">
      <c r="A125" s="32">
        <v>1</v>
      </c>
      <c r="B125" s="95" t="s">
        <v>121</v>
      </c>
      <c r="C125" s="10" t="s">
        <v>15</v>
      </c>
      <c r="D125" s="6">
        <v>164</v>
      </c>
      <c r="E125" s="7"/>
      <c r="F125" s="33"/>
    </row>
    <row r="126" spans="1:6" ht="25.5">
      <c r="A126" s="32">
        <v>2</v>
      </c>
      <c r="B126" s="9" t="s">
        <v>112</v>
      </c>
      <c r="C126" s="10" t="s">
        <v>15</v>
      </c>
      <c r="D126" s="6">
        <v>131</v>
      </c>
      <c r="E126" s="7"/>
      <c r="F126" s="33"/>
    </row>
    <row r="127" spans="1:6" ht="38.25">
      <c r="A127" s="32">
        <v>3</v>
      </c>
      <c r="B127" s="9" t="s">
        <v>113</v>
      </c>
      <c r="C127" s="10" t="s">
        <v>6</v>
      </c>
      <c r="D127" s="6">
        <v>2</v>
      </c>
      <c r="E127" s="7"/>
      <c r="F127" s="33"/>
    </row>
    <row r="128" spans="1:6" ht="12.75">
      <c r="A128" s="32">
        <v>4</v>
      </c>
      <c r="B128" s="9" t="s">
        <v>16</v>
      </c>
      <c r="C128" s="10" t="s">
        <v>9</v>
      </c>
      <c r="D128" s="6">
        <v>33</v>
      </c>
      <c r="E128" s="7"/>
      <c r="F128" s="33"/>
    </row>
    <row r="129" spans="1:6" ht="25.5">
      <c r="A129" s="32">
        <v>5</v>
      </c>
      <c r="B129" s="9" t="s">
        <v>17</v>
      </c>
      <c r="C129" s="10" t="s">
        <v>15</v>
      </c>
      <c r="D129" s="6">
        <v>33</v>
      </c>
      <c r="E129" s="7"/>
      <c r="F129" s="33"/>
    </row>
    <row r="130" spans="1:6" ht="25.5">
      <c r="A130" s="32">
        <v>6</v>
      </c>
      <c r="B130" s="9" t="s">
        <v>114</v>
      </c>
      <c r="C130" s="10" t="s">
        <v>9</v>
      </c>
      <c r="D130" s="6">
        <v>648</v>
      </c>
      <c r="E130" s="7"/>
      <c r="F130" s="33"/>
    </row>
    <row r="131" spans="1:6" ht="25.5">
      <c r="A131" s="32">
        <v>7</v>
      </c>
      <c r="B131" s="9" t="s">
        <v>115</v>
      </c>
      <c r="C131" s="10" t="s">
        <v>7</v>
      </c>
      <c r="D131" s="6">
        <v>1.08</v>
      </c>
      <c r="E131" s="7"/>
      <c r="F131" s="33"/>
    </row>
    <row r="132" spans="1:6" ht="25.5">
      <c r="A132" s="32">
        <v>8</v>
      </c>
      <c r="B132" s="9" t="s">
        <v>116</v>
      </c>
      <c r="C132" s="10" t="s">
        <v>7</v>
      </c>
      <c r="D132" s="6">
        <v>2.16</v>
      </c>
      <c r="E132" s="7"/>
      <c r="F132" s="33"/>
    </row>
    <row r="133" spans="1:6" ht="25.5">
      <c r="A133" s="32">
        <v>9</v>
      </c>
      <c r="B133" s="9" t="s">
        <v>117</v>
      </c>
      <c r="C133" s="10" t="s">
        <v>15</v>
      </c>
      <c r="D133" s="6">
        <v>24</v>
      </c>
      <c r="E133" s="7"/>
      <c r="F133" s="33"/>
    </row>
    <row r="134" spans="1:6" ht="25.5">
      <c r="A134" s="32">
        <v>10</v>
      </c>
      <c r="B134" s="9" t="s">
        <v>118</v>
      </c>
      <c r="C134" s="10" t="s">
        <v>15</v>
      </c>
      <c r="D134" s="6">
        <v>13.8</v>
      </c>
      <c r="E134" s="7"/>
      <c r="F134" s="33"/>
    </row>
    <row r="135" spans="1:6" ht="25.5">
      <c r="A135" s="32">
        <v>11</v>
      </c>
      <c r="B135" s="9" t="s">
        <v>102</v>
      </c>
      <c r="C135" s="10" t="s">
        <v>7</v>
      </c>
      <c r="D135" s="6">
        <v>9.6</v>
      </c>
      <c r="E135" s="7"/>
      <c r="F135" s="33"/>
    </row>
    <row r="136" spans="1:6" ht="25.5">
      <c r="A136" s="32">
        <v>12</v>
      </c>
      <c r="B136" s="9" t="s">
        <v>104</v>
      </c>
      <c r="C136" s="10" t="s">
        <v>6</v>
      </c>
      <c r="D136" s="6">
        <v>2.1</v>
      </c>
      <c r="E136" s="7"/>
      <c r="F136" s="33"/>
    </row>
    <row r="137" spans="1:6" ht="25.5">
      <c r="A137" s="32">
        <v>13</v>
      </c>
      <c r="B137" s="9" t="s">
        <v>105</v>
      </c>
      <c r="C137" s="10" t="s">
        <v>6</v>
      </c>
      <c r="D137" s="6">
        <v>2.1</v>
      </c>
      <c r="E137" s="7"/>
      <c r="F137" s="33"/>
    </row>
    <row r="138" spans="1:6" ht="25.5">
      <c r="A138" s="32">
        <v>14</v>
      </c>
      <c r="B138" s="9" t="s">
        <v>106</v>
      </c>
      <c r="C138" s="10" t="s">
        <v>6</v>
      </c>
      <c r="D138" s="6">
        <v>2.1</v>
      </c>
      <c r="E138" s="7"/>
      <c r="F138" s="33"/>
    </row>
    <row r="139" spans="1:6" ht="25.5">
      <c r="A139" s="32">
        <v>15</v>
      </c>
      <c r="B139" s="9" t="s">
        <v>119</v>
      </c>
      <c r="C139" s="10" t="s">
        <v>9</v>
      </c>
      <c r="D139" s="6">
        <v>6</v>
      </c>
      <c r="E139" s="7"/>
      <c r="F139" s="33"/>
    </row>
    <row r="140" spans="1:7" ht="15">
      <c r="A140" s="32"/>
      <c r="B140" s="16" t="s">
        <v>20</v>
      </c>
      <c r="C140" s="12"/>
      <c r="D140" s="12"/>
      <c r="E140" s="13"/>
      <c r="F140" s="35">
        <f>SUM(F125:F139)</f>
        <v>0</v>
      </c>
      <c r="G140" s="37"/>
    </row>
    <row r="141" spans="1:6" ht="12.75">
      <c r="A141" s="32"/>
      <c r="B141" s="4" t="s">
        <v>38</v>
      </c>
      <c r="C141" s="6"/>
      <c r="D141" s="6"/>
      <c r="E141" s="7"/>
      <c r="F141" s="33"/>
    </row>
    <row r="142" spans="1:6" ht="12.75">
      <c r="A142" s="32">
        <v>1</v>
      </c>
      <c r="B142" s="9" t="s">
        <v>121</v>
      </c>
      <c r="C142" s="10" t="s">
        <v>15</v>
      </c>
      <c r="D142" s="6">
        <v>82</v>
      </c>
      <c r="E142" s="7"/>
      <c r="F142" s="33"/>
    </row>
    <row r="143" spans="1:6" ht="25.5">
      <c r="A143" s="32">
        <v>2</v>
      </c>
      <c r="B143" s="9" t="s">
        <v>112</v>
      </c>
      <c r="C143" s="10" t="s">
        <v>15</v>
      </c>
      <c r="D143" s="6">
        <v>67.3</v>
      </c>
      <c r="E143" s="7"/>
      <c r="F143" s="33"/>
    </row>
    <row r="144" spans="1:6" ht="38.25">
      <c r="A144" s="32">
        <v>3</v>
      </c>
      <c r="B144" s="9" t="s">
        <v>113</v>
      </c>
      <c r="C144" s="10" t="s">
        <v>6</v>
      </c>
      <c r="D144" s="6">
        <v>1</v>
      </c>
      <c r="E144" s="7"/>
      <c r="F144" s="33"/>
    </row>
    <row r="145" spans="1:6" ht="12.75">
      <c r="A145" s="32">
        <v>4</v>
      </c>
      <c r="B145" s="9" t="s">
        <v>16</v>
      </c>
      <c r="C145" s="10" t="s">
        <v>9</v>
      </c>
      <c r="D145" s="6">
        <v>17</v>
      </c>
      <c r="E145" s="7"/>
      <c r="F145" s="33"/>
    </row>
    <row r="146" spans="1:6" ht="25.5">
      <c r="A146" s="32">
        <v>5</v>
      </c>
      <c r="B146" s="9" t="s">
        <v>17</v>
      </c>
      <c r="C146" s="10" t="s">
        <v>15</v>
      </c>
      <c r="D146" s="6">
        <v>16.5</v>
      </c>
      <c r="E146" s="7"/>
      <c r="F146" s="33"/>
    </row>
    <row r="147" spans="1:6" ht="25.5">
      <c r="A147" s="32">
        <v>6</v>
      </c>
      <c r="B147" s="9" t="s">
        <v>114</v>
      </c>
      <c r="C147" s="10" t="s">
        <v>9</v>
      </c>
      <c r="D147" s="6">
        <v>324</v>
      </c>
      <c r="E147" s="7"/>
      <c r="F147" s="33"/>
    </row>
    <row r="148" spans="1:6" ht="25.5">
      <c r="A148" s="32">
        <v>7</v>
      </c>
      <c r="B148" s="9" t="s">
        <v>115</v>
      </c>
      <c r="C148" s="10" t="s">
        <v>7</v>
      </c>
      <c r="D148" s="6">
        <v>0.54</v>
      </c>
      <c r="E148" s="7"/>
      <c r="F148" s="33"/>
    </row>
    <row r="149" spans="1:6" ht="25.5">
      <c r="A149" s="32">
        <v>8</v>
      </c>
      <c r="B149" s="9" t="s">
        <v>116</v>
      </c>
      <c r="C149" s="10" t="s">
        <v>7</v>
      </c>
      <c r="D149" s="6">
        <v>1.08</v>
      </c>
      <c r="E149" s="7"/>
      <c r="F149" s="33"/>
    </row>
    <row r="150" spans="1:6" ht="25.5">
      <c r="A150" s="32">
        <v>9</v>
      </c>
      <c r="B150" s="9" t="s">
        <v>117</v>
      </c>
      <c r="C150" s="10" t="s">
        <v>15</v>
      </c>
      <c r="D150" s="6">
        <v>12</v>
      </c>
      <c r="E150" s="7"/>
      <c r="F150" s="33"/>
    </row>
    <row r="151" spans="1:6" ht="25.5">
      <c r="A151" s="32">
        <v>10</v>
      </c>
      <c r="B151" s="9" t="s">
        <v>118</v>
      </c>
      <c r="C151" s="10" t="s">
        <v>15</v>
      </c>
      <c r="D151" s="6">
        <v>8.85</v>
      </c>
      <c r="E151" s="7"/>
      <c r="F151" s="33"/>
    </row>
    <row r="152" spans="1:6" ht="25.5">
      <c r="A152" s="32">
        <v>11</v>
      </c>
      <c r="B152" s="9" t="s">
        <v>102</v>
      </c>
      <c r="C152" s="10" t="s">
        <v>7</v>
      </c>
      <c r="D152" s="6">
        <v>4.8</v>
      </c>
      <c r="E152" s="7"/>
      <c r="F152" s="33"/>
    </row>
    <row r="153" spans="1:6" ht="25.5">
      <c r="A153" s="32">
        <v>12</v>
      </c>
      <c r="B153" s="9" t="s">
        <v>122</v>
      </c>
      <c r="C153" s="10" t="s">
        <v>6</v>
      </c>
      <c r="D153" s="6">
        <v>1.05</v>
      </c>
      <c r="E153" s="7"/>
      <c r="F153" s="33"/>
    </row>
    <row r="154" spans="1:6" ht="25.5">
      <c r="A154" s="32">
        <v>13</v>
      </c>
      <c r="B154" s="9" t="s">
        <v>105</v>
      </c>
      <c r="C154" s="10" t="s">
        <v>6</v>
      </c>
      <c r="D154" s="6">
        <v>1.05</v>
      </c>
      <c r="E154" s="7"/>
      <c r="F154" s="33"/>
    </row>
    <row r="155" spans="1:6" ht="25.5">
      <c r="A155" s="32">
        <v>14</v>
      </c>
      <c r="B155" s="9" t="s">
        <v>106</v>
      </c>
      <c r="C155" s="10" t="s">
        <v>6</v>
      </c>
      <c r="D155" s="6">
        <v>1.05</v>
      </c>
      <c r="E155" s="7"/>
      <c r="F155" s="33"/>
    </row>
    <row r="156" spans="1:6" ht="25.5">
      <c r="A156" s="32">
        <v>15</v>
      </c>
      <c r="B156" s="9" t="s">
        <v>119</v>
      </c>
      <c r="C156" s="10" t="s">
        <v>9</v>
      </c>
      <c r="D156" s="6">
        <v>3</v>
      </c>
      <c r="E156" s="7"/>
      <c r="F156" s="33"/>
    </row>
    <row r="157" spans="1:6" ht="15">
      <c r="A157" s="35"/>
      <c r="B157" s="16" t="s">
        <v>21</v>
      </c>
      <c r="C157" s="12"/>
      <c r="D157" s="12"/>
      <c r="E157" s="13"/>
      <c r="F157" s="35">
        <f>SUM(F142:F156)</f>
        <v>0</v>
      </c>
    </row>
    <row r="158" spans="1:6" ht="15.75">
      <c r="A158" s="24"/>
      <c r="B158" s="17" t="s">
        <v>39</v>
      </c>
      <c r="C158" s="23"/>
      <c r="D158" s="23"/>
      <c r="E158" s="24"/>
      <c r="F158" s="36">
        <f>F84+F97+F110+F123+F140+F157</f>
        <v>0</v>
      </c>
    </row>
    <row r="159" spans="1:6" s="55" customFormat="1" ht="31.5">
      <c r="A159" s="62"/>
      <c r="B159" s="63" t="s">
        <v>87</v>
      </c>
      <c r="C159" s="64"/>
      <c r="D159" s="64"/>
      <c r="E159" s="65"/>
      <c r="F159" s="66">
        <f>SUM(F69+F158)</f>
        <v>0</v>
      </c>
    </row>
    <row r="160" spans="1:34" s="55" customFormat="1" ht="15.75">
      <c r="A160" s="50"/>
      <c r="B160" s="51"/>
      <c r="C160" s="52"/>
      <c r="D160" s="52"/>
      <c r="E160" s="53"/>
      <c r="F160" s="54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</row>
    <row r="161" spans="1:34" s="55" customFormat="1" ht="15.75">
      <c r="A161" s="50"/>
      <c r="B161" s="51" t="s">
        <v>45</v>
      </c>
      <c r="C161" s="52"/>
      <c r="D161" s="52"/>
      <c r="E161" s="53"/>
      <c r="F161" s="5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</row>
    <row r="162" spans="1:34" s="55" customFormat="1" ht="30" customHeight="1">
      <c r="A162" s="61">
        <v>1</v>
      </c>
      <c r="B162" s="60" t="s">
        <v>46</v>
      </c>
      <c r="C162" s="52"/>
      <c r="D162" s="52"/>
      <c r="E162" s="53"/>
      <c r="F162" s="51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</row>
    <row r="163" spans="1:34" s="55" customFormat="1" ht="21" customHeight="1">
      <c r="A163" s="58" t="s">
        <v>54</v>
      </c>
      <c r="B163" s="59" t="s">
        <v>64</v>
      </c>
      <c r="C163" s="67" t="s">
        <v>9</v>
      </c>
      <c r="D163" s="52">
        <v>2</v>
      </c>
      <c r="E163" s="53"/>
      <c r="F163" s="5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</row>
    <row r="164" spans="1:34" s="55" customFormat="1" ht="20.25" customHeight="1">
      <c r="A164" s="57" t="s">
        <v>55</v>
      </c>
      <c r="B164" s="59" t="s">
        <v>65</v>
      </c>
      <c r="C164" s="67" t="s">
        <v>9</v>
      </c>
      <c r="D164" s="52">
        <v>2</v>
      </c>
      <c r="E164" s="53"/>
      <c r="F164" s="53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</row>
    <row r="165" spans="1:34" s="55" customFormat="1" ht="19.5" customHeight="1">
      <c r="A165" s="57" t="s">
        <v>56</v>
      </c>
      <c r="B165" s="59" t="s">
        <v>66</v>
      </c>
      <c r="C165" s="67" t="s">
        <v>9</v>
      </c>
      <c r="D165" s="52">
        <v>2</v>
      </c>
      <c r="E165" s="53"/>
      <c r="F165" s="53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</row>
    <row r="166" spans="1:34" s="55" customFormat="1" ht="19.5" customHeight="1">
      <c r="A166" s="74"/>
      <c r="B166" s="78" t="s">
        <v>89</v>
      </c>
      <c r="C166" s="75"/>
      <c r="D166" s="76"/>
      <c r="E166" s="77"/>
      <c r="F166" s="79">
        <f>SUM(F163:F165)</f>
        <v>0</v>
      </c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</row>
    <row r="167" spans="1:6" s="86" customFormat="1" ht="19.5" customHeight="1">
      <c r="A167" s="80"/>
      <c r="B167" s="81"/>
      <c r="C167" s="82"/>
      <c r="D167" s="83"/>
      <c r="E167" s="84"/>
      <c r="F167" s="85"/>
    </row>
    <row r="168" spans="1:34" s="55" customFormat="1" ht="25.5">
      <c r="A168" s="87" t="s">
        <v>58</v>
      </c>
      <c r="B168" s="88" t="s">
        <v>47</v>
      </c>
      <c r="C168" s="71" t="s">
        <v>9</v>
      </c>
      <c r="D168" s="72">
        <v>1</v>
      </c>
      <c r="E168" s="73"/>
      <c r="F168" s="89">
        <f>D168*E168</f>
        <v>0</v>
      </c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</row>
    <row r="169" spans="1:34" s="55" customFormat="1" ht="12.75">
      <c r="A169" s="61"/>
      <c r="B169" s="22"/>
      <c r="C169" s="67"/>
      <c r="D169" s="52"/>
      <c r="E169" s="53"/>
      <c r="F169" s="53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</row>
    <row r="170" spans="1:34" s="55" customFormat="1" ht="25.5">
      <c r="A170" s="87" t="s">
        <v>59</v>
      </c>
      <c r="B170" s="88" t="s">
        <v>48</v>
      </c>
      <c r="C170" s="71" t="s">
        <v>9</v>
      </c>
      <c r="D170" s="72">
        <v>1</v>
      </c>
      <c r="E170" s="73"/>
      <c r="F170" s="89">
        <f>D170*E170</f>
        <v>0</v>
      </c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</row>
    <row r="171" spans="1:34" s="55" customFormat="1" ht="12.75">
      <c r="A171" s="61"/>
      <c r="B171" s="22"/>
      <c r="C171" s="67"/>
      <c r="D171" s="52"/>
      <c r="E171" s="53"/>
      <c r="F171" s="53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</row>
    <row r="172" spans="1:34" s="55" customFormat="1" ht="39">
      <c r="A172" s="61" t="s">
        <v>60</v>
      </c>
      <c r="B172" s="22" t="s">
        <v>123</v>
      </c>
      <c r="C172" s="67"/>
      <c r="D172" s="52"/>
      <c r="E172" s="53"/>
      <c r="F172" s="51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</row>
    <row r="173" spans="1:24" s="55" customFormat="1" ht="18.75" customHeight="1">
      <c r="A173" s="57" t="s">
        <v>61</v>
      </c>
      <c r="B173" s="59" t="s">
        <v>64</v>
      </c>
      <c r="C173" s="67" t="s">
        <v>9</v>
      </c>
      <c r="D173" s="52">
        <v>4</v>
      </c>
      <c r="E173" s="53"/>
      <c r="F173" s="5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1:24" s="55" customFormat="1" ht="18.75" customHeight="1">
      <c r="A174" s="57" t="s">
        <v>62</v>
      </c>
      <c r="B174" s="59" t="s">
        <v>65</v>
      </c>
      <c r="C174" s="67" t="s">
        <v>9</v>
      </c>
      <c r="D174" s="52">
        <v>4</v>
      </c>
      <c r="E174" s="53"/>
      <c r="F174" s="53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1:24" s="55" customFormat="1" ht="18.75" customHeight="1">
      <c r="A175" s="57" t="s">
        <v>63</v>
      </c>
      <c r="B175" s="59" t="s">
        <v>66</v>
      </c>
      <c r="C175" s="67" t="s">
        <v>9</v>
      </c>
      <c r="D175" s="52">
        <v>4</v>
      </c>
      <c r="E175" s="53"/>
      <c r="F175" s="53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1:34" s="55" customFormat="1" ht="19.5" customHeight="1">
      <c r="A176" s="74"/>
      <c r="B176" s="78" t="s">
        <v>90</v>
      </c>
      <c r="C176" s="75"/>
      <c r="D176" s="76"/>
      <c r="E176" s="77"/>
      <c r="F176" s="79">
        <f>SUM(F173:F175)</f>
        <v>0</v>
      </c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</row>
    <row r="177" spans="1:24" s="55" customFormat="1" ht="39">
      <c r="A177" s="61" t="s">
        <v>67</v>
      </c>
      <c r="B177" s="22" t="s">
        <v>49</v>
      </c>
      <c r="C177" s="52"/>
      <c r="D177" s="52"/>
      <c r="E177" s="53"/>
      <c r="F177" s="51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1:6" s="55" customFormat="1" ht="12.75">
      <c r="A178" s="57" t="s">
        <v>68</v>
      </c>
      <c r="B178" s="59" t="s">
        <v>64</v>
      </c>
      <c r="C178" s="67" t="s">
        <v>9</v>
      </c>
      <c r="D178" s="52">
        <v>2</v>
      </c>
      <c r="E178" s="53"/>
      <c r="F178" s="53"/>
    </row>
    <row r="179" spans="1:6" s="55" customFormat="1" ht="12.75">
      <c r="A179" s="57" t="s">
        <v>69</v>
      </c>
      <c r="B179" s="59" t="s">
        <v>65</v>
      </c>
      <c r="C179" s="67" t="s">
        <v>9</v>
      </c>
      <c r="D179" s="52">
        <v>2</v>
      </c>
      <c r="E179" s="53"/>
      <c r="F179" s="53"/>
    </row>
    <row r="180" spans="1:6" s="55" customFormat="1" ht="12.75">
      <c r="A180" s="57" t="s">
        <v>70</v>
      </c>
      <c r="B180" s="59" t="s">
        <v>66</v>
      </c>
      <c r="C180" s="67" t="s">
        <v>9</v>
      </c>
      <c r="D180" s="52">
        <v>2</v>
      </c>
      <c r="E180" s="53"/>
      <c r="F180" s="53"/>
    </row>
    <row r="181" spans="1:34" s="55" customFormat="1" ht="19.5" customHeight="1">
      <c r="A181" s="74"/>
      <c r="B181" s="78" t="s">
        <v>91</v>
      </c>
      <c r="C181" s="75"/>
      <c r="D181" s="76"/>
      <c r="E181" s="77"/>
      <c r="F181" s="79">
        <f>SUM(F178:F180)</f>
        <v>0</v>
      </c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</row>
    <row r="182" spans="1:6" s="55" customFormat="1" ht="39">
      <c r="A182" s="61" t="s">
        <v>71</v>
      </c>
      <c r="B182" s="22" t="s">
        <v>50</v>
      </c>
      <c r="C182" s="52"/>
      <c r="D182" s="52"/>
      <c r="E182" s="53"/>
      <c r="F182" s="51"/>
    </row>
    <row r="183" spans="1:6" s="55" customFormat="1" ht="12.75">
      <c r="A183" s="57" t="s">
        <v>72</v>
      </c>
      <c r="B183" s="59" t="s">
        <v>64</v>
      </c>
      <c r="C183" s="67" t="s">
        <v>9</v>
      </c>
      <c r="D183" s="52">
        <v>2</v>
      </c>
      <c r="E183" s="53"/>
      <c r="F183" s="53"/>
    </row>
    <row r="184" spans="1:6" s="55" customFormat="1" ht="12.75">
      <c r="A184" s="57" t="s">
        <v>73</v>
      </c>
      <c r="B184" s="59" t="s">
        <v>65</v>
      </c>
      <c r="C184" s="67" t="s">
        <v>9</v>
      </c>
      <c r="D184" s="52">
        <v>2</v>
      </c>
      <c r="E184" s="53"/>
      <c r="F184" s="53"/>
    </row>
    <row r="185" spans="1:6" s="55" customFormat="1" ht="12.75">
      <c r="A185" s="57" t="s">
        <v>74</v>
      </c>
      <c r="B185" s="59" t="s">
        <v>66</v>
      </c>
      <c r="C185" s="67" t="s">
        <v>9</v>
      </c>
      <c r="D185" s="52">
        <v>2</v>
      </c>
      <c r="E185" s="53"/>
      <c r="F185" s="53"/>
    </row>
    <row r="186" spans="1:34" s="55" customFormat="1" ht="19.5" customHeight="1">
      <c r="A186" s="74"/>
      <c r="B186" s="78" t="s">
        <v>92</v>
      </c>
      <c r="C186" s="75"/>
      <c r="D186" s="76"/>
      <c r="E186" s="77"/>
      <c r="F186" s="79">
        <f>SUM(F183:F185)</f>
        <v>0</v>
      </c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</row>
    <row r="187" spans="1:6" s="55" customFormat="1" ht="12.75">
      <c r="A187" s="57"/>
      <c r="B187" s="59"/>
      <c r="C187" s="67"/>
      <c r="D187" s="52"/>
      <c r="E187" s="53"/>
      <c r="F187" s="53"/>
    </row>
    <row r="188" spans="1:6" s="55" customFormat="1" ht="26.25">
      <c r="A188" s="61" t="s">
        <v>75</v>
      </c>
      <c r="B188" s="22" t="s">
        <v>51</v>
      </c>
      <c r="C188" s="52"/>
      <c r="D188" s="52"/>
      <c r="E188" s="53"/>
      <c r="F188" s="51"/>
    </row>
    <row r="189" spans="1:6" s="55" customFormat="1" ht="12.75">
      <c r="A189" s="57" t="s">
        <v>76</v>
      </c>
      <c r="B189" s="59" t="s">
        <v>64</v>
      </c>
      <c r="C189" s="67" t="s">
        <v>9</v>
      </c>
      <c r="D189" s="52">
        <v>4</v>
      </c>
      <c r="E189" s="53"/>
      <c r="F189" s="53"/>
    </row>
    <row r="190" spans="1:6" s="55" customFormat="1" ht="12.75">
      <c r="A190" s="57" t="s">
        <v>77</v>
      </c>
      <c r="B190" s="59" t="s">
        <v>65</v>
      </c>
      <c r="C190" s="67" t="s">
        <v>9</v>
      </c>
      <c r="D190" s="52">
        <v>4</v>
      </c>
      <c r="E190" s="53"/>
      <c r="F190" s="53"/>
    </row>
    <row r="191" spans="1:6" s="55" customFormat="1" ht="12.75">
      <c r="A191" s="57" t="s">
        <v>78</v>
      </c>
      <c r="B191" s="59" t="s">
        <v>66</v>
      </c>
      <c r="C191" s="67" t="s">
        <v>9</v>
      </c>
      <c r="D191" s="52">
        <v>4</v>
      </c>
      <c r="E191" s="53"/>
      <c r="F191" s="53"/>
    </row>
    <row r="192" spans="1:34" s="55" customFormat="1" ht="19.5" customHeight="1">
      <c r="A192" s="74"/>
      <c r="B192" s="78" t="s">
        <v>93</v>
      </c>
      <c r="C192" s="75"/>
      <c r="D192" s="76"/>
      <c r="E192" s="77"/>
      <c r="F192" s="79">
        <f>SUM(F189:F191)</f>
        <v>0</v>
      </c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</row>
    <row r="193" spans="1:6" s="55" customFormat="1" ht="26.25">
      <c r="A193" s="61" t="s">
        <v>79</v>
      </c>
      <c r="B193" s="22" t="s">
        <v>52</v>
      </c>
      <c r="C193" s="52"/>
      <c r="D193" s="52"/>
      <c r="E193" s="53"/>
      <c r="F193" s="51"/>
    </row>
    <row r="194" spans="1:6" s="55" customFormat="1" ht="12.75">
      <c r="A194" s="57" t="s">
        <v>80</v>
      </c>
      <c r="B194" s="59" t="s">
        <v>64</v>
      </c>
      <c r="C194" s="67" t="s">
        <v>9</v>
      </c>
      <c r="D194" s="52">
        <v>4</v>
      </c>
      <c r="E194" s="53"/>
      <c r="F194" s="53"/>
    </row>
    <row r="195" spans="1:6" s="55" customFormat="1" ht="12.75">
      <c r="A195" s="57" t="s">
        <v>81</v>
      </c>
      <c r="B195" s="59" t="s">
        <v>65</v>
      </c>
      <c r="C195" s="67" t="s">
        <v>9</v>
      </c>
      <c r="D195" s="52">
        <v>4</v>
      </c>
      <c r="E195" s="53"/>
      <c r="F195" s="53"/>
    </row>
    <row r="196" spans="1:6" s="55" customFormat="1" ht="12.75">
      <c r="A196" s="57" t="s">
        <v>82</v>
      </c>
      <c r="B196" s="59" t="s">
        <v>66</v>
      </c>
      <c r="C196" s="67" t="s">
        <v>9</v>
      </c>
      <c r="D196" s="52">
        <v>4</v>
      </c>
      <c r="E196" s="53"/>
      <c r="F196" s="53"/>
    </row>
    <row r="197" spans="1:34" s="55" customFormat="1" ht="19.5" customHeight="1">
      <c r="A197" s="74"/>
      <c r="B197" s="78" t="s">
        <v>94</v>
      </c>
      <c r="C197" s="75"/>
      <c r="D197" s="76"/>
      <c r="E197" s="77"/>
      <c r="F197" s="79">
        <f>SUM(F194:F196)</f>
        <v>0</v>
      </c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</row>
    <row r="198" spans="1:6" s="86" customFormat="1" ht="19.5" customHeight="1">
      <c r="A198" s="80"/>
      <c r="B198" s="81"/>
      <c r="C198" s="82"/>
      <c r="D198" s="83"/>
      <c r="E198" s="84"/>
      <c r="F198" s="85"/>
    </row>
    <row r="199" spans="1:6" s="55" customFormat="1" ht="25.5">
      <c r="A199" s="87" t="s">
        <v>84</v>
      </c>
      <c r="B199" s="88" t="s">
        <v>53</v>
      </c>
      <c r="C199" s="71" t="s">
        <v>9</v>
      </c>
      <c r="D199" s="72">
        <v>3</v>
      </c>
      <c r="E199" s="73"/>
      <c r="F199" s="89"/>
    </row>
    <row r="200" spans="1:6" s="55" customFormat="1" ht="39">
      <c r="A200" s="61" t="s">
        <v>85</v>
      </c>
      <c r="B200" s="22" t="s">
        <v>83</v>
      </c>
      <c r="C200" s="52"/>
      <c r="D200" s="52"/>
      <c r="E200" s="53"/>
      <c r="F200" s="51"/>
    </row>
    <row r="201" spans="1:6" s="55" customFormat="1" ht="12.75">
      <c r="A201" s="61"/>
      <c r="B201" s="59" t="s">
        <v>64</v>
      </c>
      <c r="C201" s="67" t="s">
        <v>6</v>
      </c>
      <c r="D201" s="52">
        <v>364</v>
      </c>
      <c r="E201" s="53"/>
      <c r="F201" s="53"/>
    </row>
    <row r="202" spans="1:6" s="55" customFormat="1" ht="12.75">
      <c r="A202" s="61"/>
      <c r="B202" s="59" t="s">
        <v>65</v>
      </c>
      <c r="C202" s="67" t="s">
        <v>6</v>
      </c>
      <c r="D202" s="52">
        <v>364</v>
      </c>
      <c r="E202" s="53"/>
      <c r="F202" s="53"/>
    </row>
    <row r="203" spans="1:6" s="55" customFormat="1" ht="12.75">
      <c r="A203" s="61"/>
      <c r="B203" s="59" t="s">
        <v>66</v>
      </c>
      <c r="C203" s="67" t="s">
        <v>6</v>
      </c>
      <c r="D203" s="52">
        <v>364</v>
      </c>
      <c r="E203" s="53"/>
      <c r="F203" s="53"/>
    </row>
    <row r="204" spans="1:34" s="55" customFormat="1" ht="19.5" customHeight="1">
      <c r="A204" s="74"/>
      <c r="B204" s="78" t="s">
        <v>95</v>
      </c>
      <c r="C204" s="75"/>
      <c r="D204" s="76"/>
      <c r="E204" s="77"/>
      <c r="F204" s="79">
        <f>SUM(F201:F203)</f>
        <v>0</v>
      </c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6" s="55" customFormat="1" ht="39">
      <c r="A205" s="61" t="s">
        <v>86</v>
      </c>
      <c r="B205" s="22" t="s">
        <v>57</v>
      </c>
      <c r="C205" s="52"/>
      <c r="D205" s="52"/>
      <c r="E205" s="53"/>
      <c r="F205" s="51"/>
    </row>
    <row r="206" spans="1:6" s="55" customFormat="1" ht="12.75">
      <c r="A206" s="61"/>
      <c r="B206" s="59" t="s">
        <v>64</v>
      </c>
      <c r="C206" s="67" t="s">
        <v>6</v>
      </c>
      <c r="D206" s="52">
        <v>426</v>
      </c>
      <c r="E206" s="53"/>
      <c r="F206" s="53"/>
    </row>
    <row r="207" spans="1:6" s="55" customFormat="1" ht="12.75">
      <c r="A207" s="61"/>
      <c r="B207" s="59" t="s">
        <v>65</v>
      </c>
      <c r="C207" s="67" t="s">
        <v>6</v>
      </c>
      <c r="D207" s="52">
        <v>426</v>
      </c>
      <c r="E207" s="53"/>
      <c r="F207" s="53"/>
    </row>
    <row r="208" spans="1:6" s="55" customFormat="1" ht="12.75">
      <c r="A208" s="61"/>
      <c r="B208" s="59" t="s">
        <v>66</v>
      </c>
      <c r="C208" s="67" t="s">
        <v>6</v>
      </c>
      <c r="D208" s="52">
        <v>426</v>
      </c>
      <c r="E208" s="53"/>
      <c r="F208" s="53"/>
    </row>
    <row r="209" spans="1:34" s="55" customFormat="1" ht="19.5" customHeight="1">
      <c r="A209" s="74"/>
      <c r="B209" s="78" t="s">
        <v>96</v>
      </c>
      <c r="C209" s="75"/>
      <c r="D209" s="76"/>
      <c r="E209" s="77"/>
      <c r="F209" s="79">
        <f>SUM(F206:F208)</f>
        <v>0</v>
      </c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</row>
    <row r="210" spans="1:6" s="55" customFormat="1" ht="15.75">
      <c r="A210" s="61"/>
      <c r="B210" s="59"/>
      <c r="C210" s="67"/>
      <c r="D210" s="52"/>
      <c r="E210" s="53"/>
      <c r="F210" s="51"/>
    </row>
    <row r="211" spans="1:6" s="55" customFormat="1" ht="15.75">
      <c r="A211" s="68"/>
      <c r="B211" s="70" t="s">
        <v>88</v>
      </c>
      <c r="C211" s="69"/>
      <c r="D211" s="64"/>
      <c r="E211" s="65"/>
      <c r="F211" s="90">
        <f>SUM(F166+F168+F170+F176+F181+F186+F192+F197+F204+F209+F199)</f>
        <v>0</v>
      </c>
    </row>
    <row r="212" spans="1:6" s="55" customFormat="1" ht="15.75">
      <c r="A212" s="50"/>
      <c r="B212" s="51"/>
      <c r="C212" s="52"/>
      <c r="D212" s="52"/>
      <c r="E212" s="53"/>
      <c r="F212" s="51"/>
    </row>
    <row r="213" spans="1:6" ht="33">
      <c r="A213" s="92"/>
      <c r="B213" s="26" t="s">
        <v>100</v>
      </c>
      <c r="C213" s="25"/>
      <c r="D213" s="25"/>
      <c r="E213" s="26"/>
      <c r="F213" s="91">
        <f>SUM(F159+F211)</f>
        <v>0</v>
      </c>
    </row>
  </sheetData>
  <sheetProtection/>
  <mergeCells count="1"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in-com1/nuproruda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C1</dc:creator>
  <cp:keywords/>
  <dc:description/>
  <cp:lastModifiedBy>Pavlina</cp:lastModifiedBy>
  <cp:lastPrinted>2015-07-23T12:56:54Z</cp:lastPrinted>
  <dcterms:created xsi:type="dcterms:W3CDTF">2015-07-08T06:57:08Z</dcterms:created>
  <dcterms:modified xsi:type="dcterms:W3CDTF">2015-07-23T13:00:31Z</dcterms:modified>
  <cp:category/>
  <cp:version/>
  <cp:contentType/>
  <cp:contentStatus/>
</cp:coreProperties>
</file>